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0" yWindow="0" windowWidth="22260" windowHeight="12645"/>
  </bookViews>
  <sheets>
    <sheet name="Титульный лист" sheetId="8" r:id="rId1"/>
    <sheet name="Ключевые риски" sheetId="7" r:id="rId2"/>
    <sheet name="Цели и показатели" sheetId="2" r:id="rId3"/>
    <sheet name="Исполнение бюджета" sheetId="3" r:id="rId4"/>
    <sheet name="Результаты, КТ и мероприятия" sheetId="4" r:id="rId5"/>
    <sheet name="Проверка данных" sheetId="6" state="hidden" r:id="rId6"/>
  </sheets>
  <definedNames>
    <definedName name="_ftn1" localSheetId="4">'Результаты, КТ и мероприятия'!$A$17</definedName>
    <definedName name="_ftnref1" localSheetId="4">'Результаты, КТ и мероприятия'!$B$3</definedName>
    <definedName name="_xlnm._FilterDatabase" localSheetId="3" hidden="1">'Исполнение бюджета'!$A$3:$J$35</definedName>
    <definedName name="_xlnm.Print_Area" localSheetId="3">'Исполнение бюджета'!$A$1:$J$35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3" l="1"/>
  <c r="G26" i="3" l="1"/>
  <c r="E7" i="3" l="1"/>
  <c r="E10" i="3" l="1"/>
  <c r="F10" i="3"/>
  <c r="G10" i="3"/>
  <c r="H10" i="3"/>
  <c r="D10" i="3"/>
  <c r="E18" i="3"/>
  <c r="F18" i="3"/>
  <c r="G18" i="3"/>
  <c r="H18" i="3"/>
  <c r="D18" i="3"/>
  <c r="E26" i="3"/>
  <c r="F26" i="3"/>
  <c r="H26" i="3"/>
  <c r="D26" i="3"/>
  <c r="I8" i="3" l="1"/>
  <c r="I19" i="3"/>
  <c r="I18" i="3"/>
  <c r="I16" i="3"/>
  <c r="I27" i="3"/>
  <c r="I26" i="3"/>
  <c r="E34" i="3"/>
  <c r="F34" i="3"/>
  <c r="G34" i="3"/>
  <c r="H34" i="3"/>
  <c r="D34" i="3"/>
  <c r="E32" i="3"/>
  <c r="F32" i="3"/>
  <c r="H32" i="3"/>
  <c r="I32" i="3" s="1"/>
  <c r="D32" i="3"/>
  <c r="H15" i="3"/>
  <c r="I15" i="3" s="1"/>
  <c r="G15" i="3"/>
  <c r="F15" i="3"/>
  <c r="E15" i="3"/>
  <c r="D15" i="3"/>
  <c r="I34" i="3" l="1"/>
  <c r="F7" i="3"/>
  <c r="G7" i="3"/>
  <c r="H7" i="3"/>
  <c r="I7" i="3" s="1"/>
  <c r="D7" i="3"/>
  <c r="E23" i="3"/>
  <c r="F23" i="3"/>
  <c r="G23" i="3"/>
  <c r="H23" i="3"/>
  <c r="I23" i="3" s="1"/>
  <c r="D23" i="3"/>
  <c r="H31" i="3" l="1"/>
  <c r="I31" i="3" s="1"/>
  <c r="D31" i="3"/>
  <c r="F31" i="3"/>
  <c r="E31" i="3"/>
  <c r="G31" i="3" l="1"/>
</calcChain>
</file>

<file path=xl/sharedStrings.xml><?xml version="1.0" encoding="utf-8"?>
<sst xmlns="http://schemas.openxmlformats.org/spreadsheetml/2006/main" count="323" uniqueCount="148">
  <si>
    <t>№ п/п</t>
  </si>
  <si>
    <t>Статус</t>
  </si>
  <si>
    <t>Наименование соответствующего раздела паспорта проекта</t>
  </si>
  <si>
    <t>Краткое описание риска</t>
  </si>
  <si>
    <t>Предлагаемые решения</t>
  </si>
  <si>
    <t>1.</t>
  </si>
  <si>
    <t>2.</t>
  </si>
  <si>
    <t>3.</t>
  </si>
  <si>
    <t xml:space="preserve">Наименование целей и показателей </t>
  </si>
  <si>
    <t>Значения по кварталам</t>
  </si>
  <si>
    <t>Плановое значение на конец года</t>
  </si>
  <si>
    <t>Комментарий</t>
  </si>
  <si>
    <t>I</t>
  </si>
  <si>
    <t>II</t>
  </si>
  <si>
    <t>III</t>
  </si>
  <si>
    <t>IV</t>
  </si>
  <si>
    <t>4.</t>
  </si>
  <si>
    <t>Наименование результата и источника финансового обеспечения</t>
  </si>
  <si>
    <t>Объем финансового обеспечение, млн. рублей</t>
  </si>
  <si>
    <t>Исполнение, млн. рублей</t>
  </si>
  <si>
    <t>Предусмотрено паспортом регионального проекта</t>
  </si>
  <si>
    <t>Сводная бюджетная роспись</t>
  </si>
  <si>
    <t>Лимиты бюджетных обязательств</t>
  </si>
  <si>
    <t>Учтенные бюджетные обязательства</t>
  </si>
  <si>
    <t>Кассовое исполнение</t>
  </si>
  <si>
    <t>1.1.</t>
  </si>
  <si>
    <t>федеральный бюджет</t>
  </si>
  <si>
    <t>бюджеты государственных внебюджетных фондов Российской Федерации</t>
  </si>
  <si>
    <t>консолидированные бюджеты субъектов Российской Федерации, в т.ч.:</t>
  </si>
  <si>
    <t>1.1.3.1</t>
  </si>
  <si>
    <t>бюджет субъекта Российской Федерации</t>
  </si>
  <si>
    <t>1.1.3.2</t>
  </si>
  <si>
    <t>межбюджетные трансферты бюджета субъекта Российской Федерации бюджетам муниципальных образований</t>
  </si>
  <si>
    <t>1.1.3.3</t>
  </si>
  <si>
    <t>бюджеты муниципальных образований (без учета межбюджетных трансфертов из бюджета субъекта Российской Федерации)</t>
  </si>
  <si>
    <t>внебюджетные источники</t>
  </si>
  <si>
    <t>Х</t>
  </si>
  <si>
    <t>Всего по региональному проекту за счет всех источников, в том числе:</t>
  </si>
  <si>
    <t>консолидированные бюджеты субъектов Российской Федерации</t>
  </si>
  <si>
    <t xml:space="preserve">Наименование результата, контрольной точки, мероприятия </t>
  </si>
  <si>
    <t>Срок реализации</t>
  </si>
  <si>
    <t>Ответственный исполнитель</t>
  </si>
  <si>
    <t>план</t>
  </si>
  <si>
    <t>факт/ прогноз</t>
  </si>
  <si>
    <t>1.1.1.1</t>
  </si>
  <si>
    <t>…</t>
  </si>
  <si>
    <t>Единица измерения (по ОКЕИ)</t>
  </si>
  <si>
    <t>Фактическое значение за предыдущий год</t>
  </si>
  <si>
    <t xml:space="preserve">Процент достижения </t>
  </si>
  <si>
    <t>Процент исполнения (8)/(5)*100</t>
  </si>
  <si>
    <t>1.1.2.</t>
  </si>
  <si>
    <t>1.1.3.</t>
  </si>
  <si>
    <t>1.1.1.</t>
  </si>
  <si>
    <t>1.1.4.</t>
  </si>
  <si>
    <t>1.2.</t>
  </si>
  <si>
    <t>Отсутствие отклонений</t>
  </si>
  <si>
    <t>Прогнозные сведения</t>
  </si>
  <si>
    <t>Cведения не представлены</t>
  </si>
  <si>
    <t>Наличие критических отклонений</t>
  </si>
  <si>
    <t>Наличие отклонений</t>
  </si>
  <si>
    <t>5.</t>
  </si>
  <si>
    <t>&lt;(наименование показателя федерального проекта)</t>
  </si>
  <si>
    <t>Уровень контроля</t>
  </si>
  <si>
    <t>О Т Ч Е Т</t>
  </si>
  <si>
    <t>Общий статус реализации</t>
  </si>
  <si>
    <t>1. Риски</t>
  </si>
  <si>
    <t>2. Показатели</t>
  </si>
  <si>
    <t>3. Бюджет</t>
  </si>
  <si>
    <t>4. Результаты</t>
  </si>
  <si>
    <t>5. Контрольные точки</t>
  </si>
  <si>
    <t>отсутствие отклонений</t>
  </si>
  <si>
    <t>1. КЛЮЧЕВЫЕ РИСКИ</t>
  </si>
  <si>
    <t>2. СВЕДЕНИЯ О ЗНАЧЕНИЯХ ЦЕЛЕЙ И ПОКАЗАТЕЛЕЙ</t>
  </si>
  <si>
    <t>3. СВЕДЕНИЯ ОБ ИСПОЛНЕНИИ БЮДЖЕТА</t>
  </si>
  <si>
    <t>4. СВЕДЕНИЯ О ДОСТИЖЕНИИ РЕЗУЛЬТАТОВ, КОНТРОЛЬНЫХ ТОЧЕК И МЕРОПРИЯТИЙ</t>
  </si>
  <si>
    <t>Убывающий</t>
  </si>
  <si>
    <t>Возрастающий</t>
  </si>
  <si>
    <t xml:space="preserve">Руководитель </t>
  </si>
  <si>
    <t xml:space="preserve">регионального проекта </t>
  </si>
  <si>
    <t>_____________</t>
  </si>
  <si>
    <t>(подпись)</t>
  </si>
  <si>
    <t>Динамика показателя</t>
  </si>
  <si>
    <t>Соколова О.А.</t>
  </si>
  <si>
    <t>"Республика Карелия"</t>
  </si>
  <si>
    <t>"Финансовая поддержка семей при рождении детей"</t>
  </si>
  <si>
    <t>Суммарный коэффициент рождаемости</t>
  </si>
  <si>
    <t>единица (642)</t>
  </si>
  <si>
    <t>х</t>
  </si>
  <si>
    <t>Коэффициенты рождаемости в возрастной группе 25-29 лет (число родившихся на 1000 женщин соответствующего возраста)</t>
  </si>
  <si>
    <t>Коэффициенты рождаемости в возрастной группе 30-34 лет (число родившихся на 1000 женщин соответствующего возраста)</t>
  </si>
  <si>
    <t>РРП</t>
  </si>
  <si>
    <t>Нуждающиеся семьи получат ежемесячные выплаты в связи с рождением (усыновлением) первого ребенка за счет субвенций из федерального бюджета</t>
  </si>
  <si>
    <t xml:space="preserve">Получение лимитов бюджетных обязательств по субвенции на осуществление ежемесячной выплаты в связи с рождением (усыновлением) первого ребенка </t>
  </si>
  <si>
    <t>Соколова О.А. - Министр социальной защиты РК, руководитель регионального проекта</t>
  </si>
  <si>
    <t>Предложения о необходимости совершенствования механизма предоставления ежемесячных выплат в связи с рождением (усыновлением) первого ребенка</t>
  </si>
  <si>
    <t>Анализ эффективности предоставления ежемесячных выплат в связи с рождением (усыновлением) первого ребенка проведен</t>
  </si>
  <si>
    <t>Семьи с тремя и более детьми получат ежемесячную денежную выплату, назначаемую в случае рождения третьего ребенка или последующих детей до достижения ребенком возраста 3 лет</t>
  </si>
  <si>
    <t>Заключено соглашение о предоставлении субсидии из федерального бюджета на софинансирование расходных обязательств Республики Карелия, возникающих при назначении ежемесячной денежной в связи с рождением третьего ребенка или последующих детей</t>
  </si>
  <si>
    <t>1.2.1.</t>
  </si>
  <si>
    <t>1.3.</t>
  </si>
  <si>
    <t>1.3.1.</t>
  </si>
  <si>
    <t>Количество циклов экстракорпорального оплодотворения, выполненных семьям, страдающим бесплодием, за счет средств базовой программы обязательного медицинского страхования</t>
  </si>
  <si>
    <t>Проведено на 100 циклов экстракорпорального оплодотворения больше, чем в предыдущем году</t>
  </si>
  <si>
    <t>Организация медицинской помощи семьям, страдающим бесплодием, с использованием экстракорпорального оплодотворения за счет средств базовой программы обязательного медицинского страхования</t>
  </si>
  <si>
    <t>Охлопков М.Е. - Минстр здравоохранения РК, участник регионального проекта</t>
  </si>
  <si>
    <t>Внедрение механизма финансовой поддержки семей при рождении детей</t>
  </si>
  <si>
    <t>Нуждающиеся семьи получат ежемесячные выплаты в связи с рождением (усыновлением) первого ребенка за счет субвенций из федерального бюджета, в том числе:</t>
  </si>
  <si>
    <t>1.2.2.</t>
  </si>
  <si>
    <t>1.2.3.</t>
  </si>
  <si>
    <t>1.2.3.1</t>
  </si>
  <si>
    <t>1.2.3.2</t>
  </si>
  <si>
    <t>1.2.3.3</t>
  </si>
  <si>
    <t>1.2.4.</t>
  </si>
  <si>
    <t>Семьи с тремя и более детьми получат ежемесячную денежную выплату, назначаемую в случае рождения третьего ребенка или последующих детей до достижения ребенком возраста 3 лет, в том числе:</t>
  </si>
  <si>
    <t>01.01.2019-15.12.2019</t>
  </si>
  <si>
    <t>Куратор</t>
  </si>
  <si>
    <t>Корсаков И.Ю.</t>
  </si>
  <si>
    <t>1.3.2.</t>
  </si>
  <si>
    <t>1.3.3.</t>
  </si>
  <si>
    <t>1.3.3.1</t>
  </si>
  <si>
    <t>1.3.3.2</t>
  </si>
  <si>
    <t>1.3.3.3</t>
  </si>
  <si>
    <t>1.3.4.</t>
  </si>
  <si>
    <t>Семьи, имеющие трех и более детей, получили региональный материнский (семейный) капитал, в том числе:</t>
  </si>
  <si>
    <t>1.4.</t>
  </si>
  <si>
    <t>1.4.1.</t>
  </si>
  <si>
    <t>1.4.1.1.</t>
  </si>
  <si>
    <t>Семьи, имеющие трех и более детей, получили региональный материнский (семейный) капитал</t>
  </si>
  <si>
    <t>Региональный материнский (семейный) капитал предоставлен</t>
  </si>
  <si>
    <t>Все разделы</t>
  </si>
  <si>
    <t>В отчетном периоде ключевых проблем и рисков не выявлено</t>
  </si>
  <si>
    <r>
      <t>Результат федерального проекта (справочно из паспорта федерального проекта):</t>
    </r>
    <r>
      <rPr>
        <i/>
        <sz val="10"/>
        <color theme="1"/>
        <rFont val="Times New Roman"/>
        <family val="1"/>
        <charset val="204"/>
      </rPr>
      <t xml:space="preserve"> Внедрение механизма финансовой поддержки семей при рождении детей</t>
    </r>
    <r>
      <rPr>
        <sz val="10"/>
        <color theme="1"/>
        <rFont val="Times New Roman"/>
        <family val="1"/>
        <charset val="204"/>
      </rPr>
      <t/>
    </r>
  </si>
  <si>
    <t>Соглашение № 149-08-2019-124 от 04.02.2019 г.</t>
  </si>
  <si>
    <r>
      <t xml:space="preserve">О ХОДЕ РЕАЛИЗАЦИИ РЕГИОНАЛЬНОГО ПРОЕКТА НА </t>
    </r>
    <r>
      <rPr>
        <b/>
        <u/>
        <sz val="14"/>
        <color rgb="FF000000"/>
        <rFont val="Times New Roman"/>
        <family val="1"/>
        <charset val="204"/>
      </rPr>
      <t>30.08.2019</t>
    </r>
  </si>
  <si>
    <t>наличие отклонений</t>
  </si>
  <si>
    <t>прогнозные сведения</t>
  </si>
  <si>
    <t xml:space="preserve">Ссведения о достижении фактического значенияпоказателя представлены Росстатом </t>
  </si>
  <si>
    <t>В графе "Фактическое значение за предыдущий год" отражено значение показателя за 2017 год. По состоянию на 30.08.2019 предварительные сведения о достижении фактического значения вышеуказанного показателя за 2018 год от Росстата не поступали.</t>
  </si>
  <si>
    <t xml:space="preserve">В Республике Карелия осуществляются мероприятия, направленные на финансовую поддержку семей при рождении детей, в том числе в зависимости от очередности рождения детей </t>
  </si>
  <si>
    <t xml:space="preserve">Риски отклонения от сроков получения результатов отсутствуют. По состоянию на 01.08.2019 года выплата предоставлена 825 семьям </t>
  </si>
  <si>
    <t>Лимиты бюджетных обязательств доведены до Минсоцзащиты РК 17.01.2019</t>
  </si>
  <si>
    <t xml:space="preserve">Риски отклонения от сроков получения результатов отсутствуют. По состоянию на 01.08.2019 выплата предоставлена на 266 детей, рожденных в 2019 году в 248 семьях </t>
  </si>
  <si>
    <t>Получение лимитов бюджетных обязательств на предоставление регионального материнского (семейного) капитала</t>
  </si>
  <si>
    <t>Лимиты бюджетных обязательств доведены до Минсоцзащиты РК 10.01.2019</t>
  </si>
  <si>
    <t xml:space="preserve">Получение лимитов бюджетных обязательств по субсидии из федерального бюджета на софинансирование расходных обязательств Республики Карелия, возникающих при назначении ежемесячной денежной в связи с рождением третьего ребенка или последующих детей </t>
  </si>
  <si>
    <t>Риски отклонения от сроков получения результатов отсутствуют. По состоянию на 01.08.2019 региональный материнский (семейный) капитал предоставлен 737 многодетным семьям</t>
  </si>
  <si>
    <t>Риски отклонения от сроков получения результатов отсутствуют. По состоянию на 01.08.2019 выполнено 369 полных циклов ЭКО и 111 процедур криопереноса</t>
  </si>
  <si>
    <t>Кассовый расход указан по состоянию на 01.08.2019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</si>
</sst>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_ ;[Red]\-#,##0.00\ "/>
    <numFmt numFmtId="166" formatCode="#,##0.0"/>
    <numFmt numFmtId="167" formatCode="0.0%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7" fillId="3" borderId="8" applyNumberFormat="0" applyAlignment="0" applyProtection="0"/>
    <xf numFmtId="0" fontId="9" fillId="0" borderId="9" applyNumberFormat="0" applyFill="0" applyAlignment="0" applyProtection="0"/>
  </cellStyleXfs>
  <cellXfs count="159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3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vertical="center" wrapText="1"/>
    </xf>
    <xf numFmtId="0" fontId="8" fillId="0" borderId="0" xfId="0" applyFont="1"/>
    <xf numFmtId="9" fontId="0" fillId="0" borderId="0" xfId="1" applyFont="1"/>
    <xf numFmtId="2" fontId="0" fillId="0" borderId="0" xfId="0" applyNumberFormat="1"/>
    <xf numFmtId="1" fontId="0" fillId="0" borderId="0" xfId="0" applyNumberFormat="1"/>
    <xf numFmtId="10" fontId="0" fillId="0" borderId="0" xfId="0" applyNumberFormat="1"/>
    <xf numFmtId="0" fontId="3" fillId="2" borderId="4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/>
    </xf>
    <xf numFmtId="0" fontId="9" fillId="5" borderId="9" xfId="3" applyFill="1"/>
    <xf numFmtId="0" fontId="9" fillId="5" borderId="9" xfId="3" applyNumberFormat="1" applyFill="1"/>
    <xf numFmtId="3" fontId="0" fillId="0" borderId="0" xfId="0" applyNumberFormat="1"/>
    <xf numFmtId="0" fontId="11" fillId="4" borderId="13" xfId="0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0" fontId="9" fillId="5" borderId="9" xfId="3" applyFont="1" applyFill="1"/>
    <xf numFmtId="0" fontId="1" fillId="0" borderId="6" xfId="0" applyFont="1" applyBorder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textRotation="90" wrapText="1"/>
    </xf>
    <xf numFmtId="0" fontId="18" fillId="4" borderId="2" xfId="0" applyFont="1" applyFill="1" applyBorder="1" applyAlignment="1">
      <alignment horizontal="center" vertical="center" wrapText="1"/>
    </xf>
    <xf numFmtId="0" fontId="17" fillId="0" borderId="0" xfId="0" applyFont="1"/>
    <xf numFmtId="0" fontId="18" fillId="4" borderId="4" xfId="0" applyNumberFormat="1" applyFont="1" applyFill="1" applyBorder="1" applyAlignment="1">
      <alignment horizontal="center" vertical="center" wrapText="1"/>
    </xf>
    <xf numFmtId="1" fontId="17" fillId="0" borderId="4" xfId="0" applyNumberFormat="1" applyFont="1" applyBorder="1" applyAlignment="1">
      <alignment horizontal="center" vertical="center" wrapText="1"/>
    </xf>
    <xf numFmtId="164" fontId="17" fillId="0" borderId="4" xfId="0" applyNumberFormat="1" applyFont="1" applyFill="1" applyBorder="1" applyAlignment="1">
      <alignment horizontal="center" vertical="center" wrapText="1"/>
    </xf>
    <xf numFmtId="2" fontId="17" fillId="0" borderId="4" xfId="1" applyNumberFormat="1" applyFont="1" applyFill="1" applyBorder="1" applyAlignment="1">
      <alignment horizontal="center" vertical="center" wrapText="1"/>
    </xf>
    <xf numFmtId="2" fontId="17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9" fillId="4" borderId="4" xfId="0" applyNumberFormat="1" applyFont="1" applyFill="1" applyBorder="1" applyAlignment="1">
      <alignment horizontal="center" vertical="center" wrapText="1"/>
    </xf>
    <xf numFmtId="3" fontId="20" fillId="2" borderId="4" xfId="0" applyNumberFormat="1" applyFont="1" applyFill="1" applyBorder="1" applyAlignment="1">
      <alignment horizontal="center" vertical="center" wrapText="1"/>
    </xf>
    <xf numFmtId="3" fontId="20" fillId="0" borderId="4" xfId="0" applyNumberFormat="1" applyFont="1" applyFill="1" applyBorder="1" applyAlignment="1">
      <alignment horizontal="center" vertical="center" wrapText="1"/>
    </xf>
    <xf numFmtId="10" fontId="20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center" vertical="center" wrapText="1"/>
    </xf>
    <xf numFmtId="3" fontId="20" fillId="0" borderId="4" xfId="0" applyNumberFormat="1" applyFont="1" applyFill="1" applyBorder="1" applyAlignment="1">
      <alignment horizontal="center" vertical="center"/>
    </xf>
    <xf numFmtId="10" fontId="20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4" fontId="17" fillId="0" borderId="4" xfId="0" applyNumberFormat="1" applyFont="1" applyFill="1" applyBorder="1" applyAlignment="1">
      <alignment horizontal="center" vertical="center" wrapText="1"/>
    </xf>
    <xf numFmtId="14" fontId="17" fillId="6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3" fontId="20" fillId="6" borderId="4" xfId="0" applyNumberFormat="1" applyFont="1" applyFill="1" applyBorder="1" applyAlignment="1">
      <alignment horizontal="center" vertical="center" wrapText="1"/>
    </xf>
    <xf numFmtId="10" fontId="20" fillId="6" borderId="4" xfId="0" applyNumberFormat="1" applyFont="1" applyFill="1" applyBorder="1" applyAlignment="1">
      <alignment horizontal="center" vertical="center" wrapText="1"/>
    </xf>
    <xf numFmtId="165" fontId="21" fillId="0" borderId="1" xfId="0" applyNumberFormat="1" applyFont="1" applyFill="1" applyBorder="1" applyAlignment="1">
      <alignment horizontal="center" vertical="center" wrapText="1" shrinkToFit="1"/>
    </xf>
    <xf numFmtId="166" fontId="20" fillId="0" borderId="4" xfId="0" applyNumberFormat="1" applyFont="1" applyFill="1" applyBorder="1" applyAlignment="1">
      <alignment horizontal="center" vertical="center" wrapText="1"/>
    </xf>
    <xf numFmtId="167" fontId="20" fillId="0" borderId="4" xfId="0" applyNumberFormat="1" applyFont="1" applyFill="1" applyBorder="1" applyAlignment="1">
      <alignment horizontal="center" vertical="center" wrapText="1"/>
    </xf>
    <xf numFmtId="166" fontId="20" fillId="6" borderId="4" xfId="0" applyNumberFormat="1" applyFont="1" applyFill="1" applyBorder="1" applyAlignment="1">
      <alignment horizontal="center" vertical="center" wrapText="1"/>
    </xf>
    <xf numFmtId="167" fontId="20" fillId="6" borderId="4" xfId="0" applyNumberFormat="1" applyFont="1" applyFill="1" applyBorder="1" applyAlignment="1">
      <alignment horizontal="center" vertical="center" wrapText="1"/>
    </xf>
    <xf numFmtId="166" fontId="19" fillId="0" borderId="4" xfId="0" applyNumberFormat="1" applyFont="1" applyFill="1" applyBorder="1" applyAlignment="1">
      <alignment horizontal="center" vertical="center"/>
    </xf>
    <xf numFmtId="166" fontId="20" fillId="0" borderId="4" xfId="0" applyNumberFormat="1" applyFont="1" applyFill="1" applyBorder="1" applyAlignment="1">
      <alignment horizontal="center" vertical="center"/>
    </xf>
    <xf numFmtId="167" fontId="19" fillId="0" borderId="4" xfId="0" applyNumberFormat="1" applyFont="1" applyFill="1" applyBorder="1" applyAlignment="1">
      <alignment horizontal="center" vertical="center"/>
    </xf>
    <xf numFmtId="167" fontId="20" fillId="0" borderId="4" xfId="0" applyNumberFormat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66" fontId="19" fillId="0" borderId="4" xfId="0" applyNumberFormat="1" applyFont="1" applyFill="1" applyBorder="1" applyAlignment="1">
      <alignment horizontal="center" vertical="center" wrapText="1"/>
    </xf>
    <xf numFmtId="167" fontId="19" fillId="0" borderId="4" xfId="0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9" fillId="5" borderId="7" xfId="3" applyFill="1" applyBorder="1" applyAlignment="1">
      <alignment horizontal="center" vertical="center"/>
    </xf>
    <xf numFmtId="0" fontId="9" fillId="5" borderId="6" xfId="3" applyFill="1" applyBorder="1" applyAlignment="1">
      <alignment horizontal="center" vertical="center"/>
    </xf>
    <xf numFmtId="0" fontId="9" fillId="5" borderId="2" xfId="3" applyFill="1" applyBorder="1" applyAlignment="1">
      <alignment horizontal="center" vertical="center"/>
    </xf>
    <xf numFmtId="14" fontId="1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5" xfId="0" applyNumberFormat="1" applyFont="1" applyFill="1" applyBorder="1" applyAlignment="1">
      <alignment horizontal="center" vertical="center" wrapText="1"/>
    </xf>
    <xf numFmtId="0" fontId="18" fillId="4" borderId="3" xfId="0" applyNumberFormat="1" applyFont="1" applyFill="1" applyBorder="1" applyAlignment="1">
      <alignment horizontal="center" vertical="center" wrapText="1"/>
    </xf>
    <xf numFmtId="0" fontId="18" fillId="4" borderId="5" xfId="1" applyNumberFormat="1" applyFont="1" applyFill="1" applyBorder="1" applyAlignment="1">
      <alignment horizontal="center" vertical="center" wrapText="1"/>
    </xf>
    <xf numFmtId="0" fontId="18" fillId="4" borderId="3" xfId="1" applyNumberFormat="1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textRotation="90" wrapText="1"/>
    </xf>
    <xf numFmtId="0" fontId="18" fillId="4" borderId="3" xfId="0" applyFont="1" applyFill="1" applyBorder="1" applyAlignment="1">
      <alignment horizontal="center" vertical="center" textRotation="90" wrapText="1"/>
    </xf>
    <xf numFmtId="0" fontId="18" fillId="4" borderId="7" xfId="0" applyNumberFormat="1" applyFont="1" applyFill="1" applyBorder="1" applyAlignment="1">
      <alignment horizontal="center" vertical="center" wrapText="1"/>
    </xf>
    <xf numFmtId="0" fontId="18" fillId="4" borderId="6" xfId="0" applyNumberFormat="1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5" xfId="0" applyNumberFormat="1" applyFont="1" applyFill="1" applyBorder="1" applyAlignment="1">
      <alignment horizontal="center" vertical="center" wrapText="1"/>
    </xf>
    <xf numFmtId="0" fontId="19" fillId="4" borderId="3" xfId="0" applyNumberFormat="1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textRotation="90" wrapText="1"/>
    </xf>
    <xf numFmtId="0" fontId="19" fillId="4" borderId="3" xfId="0" applyFont="1" applyFill="1" applyBorder="1" applyAlignment="1">
      <alignment horizontal="center" vertical="center" textRotation="90" wrapText="1"/>
    </xf>
    <xf numFmtId="0" fontId="19" fillId="4" borderId="7" xfId="0" applyNumberFormat="1" applyFont="1" applyFill="1" applyBorder="1" applyAlignment="1">
      <alignment horizontal="center" vertical="center"/>
    </xf>
    <xf numFmtId="0" fontId="19" fillId="4" borderId="6" xfId="0" applyNumberFormat="1" applyFont="1" applyFill="1" applyBorder="1" applyAlignment="1">
      <alignment horizontal="center" vertical="center"/>
    </xf>
    <xf numFmtId="0" fontId="19" fillId="4" borderId="2" xfId="0" applyNumberFormat="1" applyFont="1" applyFill="1" applyBorder="1" applyAlignment="1">
      <alignment horizontal="center" vertical="center"/>
    </xf>
    <xf numFmtId="0" fontId="19" fillId="4" borderId="7" xfId="0" applyNumberFormat="1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 wrapText="1"/>
    </xf>
    <xf numFmtId="0" fontId="7" fillId="3" borderId="17" xfId="2" applyBorder="1" applyAlignment="1">
      <alignment horizontal="left" vertical="center" wrapText="1"/>
    </xf>
    <xf numFmtId="0" fontId="7" fillId="3" borderId="18" xfId="2" applyBorder="1" applyAlignment="1">
      <alignment horizontal="left" vertical="center" wrapText="1"/>
    </xf>
    <xf numFmtId="0" fontId="7" fillId="3" borderId="19" xfId="2" applyBorder="1" applyAlignment="1">
      <alignment horizontal="left" vertical="center" wrapText="1"/>
    </xf>
    <xf numFmtId="0" fontId="7" fillId="3" borderId="20" xfId="2" applyBorder="1" applyAlignment="1">
      <alignment vertical="center" wrapText="1"/>
    </xf>
    <xf numFmtId="0" fontId="7" fillId="3" borderId="8" xfId="2" applyBorder="1" applyAlignment="1">
      <alignment vertical="center" wrapText="1"/>
    </xf>
    <xf numFmtId="0" fontId="7" fillId="3" borderId="21" xfId="2" applyBorder="1" applyAlignment="1">
      <alignment vertical="center" wrapText="1"/>
    </xf>
    <xf numFmtId="0" fontId="7" fillId="3" borderId="22" xfId="2" applyBorder="1" applyAlignment="1">
      <alignment vertical="center" wrapText="1"/>
    </xf>
    <xf numFmtId="0" fontId="7" fillId="3" borderId="23" xfId="2" applyBorder="1" applyAlignment="1">
      <alignment vertical="center" wrapText="1"/>
    </xf>
    <xf numFmtId="0" fontId="7" fillId="3" borderId="24" xfId="2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5" borderId="9" xfId="3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</cellXfs>
  <cellStyles count="4">
    <cellStyle name="Вывод" xfId="2" builtinId="21"/>
    <cellStyle name="Заголовок 1" xfId="3" builtinId="16"/>
    <cellStyle name="Обычный" xfId="0" builtinId="0"/>
    <cellStyle name="Процентный" xfId="1" builtinId="5"/>
  </cellStyles>
  <dxfs count="60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228600</xdr:colOff>
      <xdr:row>0</xdr:row>
      <xdr:rowOff>85725</xdr:rowOff>
    </xdr:from>
    <xdr:to>
      <xdr:col>15</xdr:col>
      <xdr:colOff>400050</xdr:colOff>
      <xdr:row>0</xdr:row>
      <xdr:rowOff>247650</xdr:rowOff>
    </xdr:to>
    <xdr:sp macro="" textlink="">
      <xdr:nvSpPr>
        <xdr:cNvPr id="6146" name="Прямоугольник 6"/>
        <xdr:cNvSpPr>
          <a:spLocks noChangeArrowheads="1"/>
        </xdr:cNvSpPr>
      </xdr:nvSpPr>
      <xdr:spPr bwMode="auto">
        <a:xfrm>
          <a:off x="9667875" y="85725"/>
          <a:ext cx="171450" cy="161925"/>
        </a:xfrm>
        <a:prstGeom prst="rect">
          <a:avLst/>
        </a:prstGeom>
        <a:pattFill prst="dkUp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219075</xdr:colOff>
      <xdr:row>0</xdr:row>
      <xdr:rowOff>85725</xdr:rowOff>
    </xdr:from>
    <xdr:to>
      <xdr:col>13</xdr:col>
      <xdr:colOff>390525</xdr:colOff>
      <xdr:row>0</xdr:row>
      <xdr:rowOff>247650</xdr:rowOff>
    </xdr:to>
    <xdr:sp macro="" textlink="">
      <xdr:nvSpPr>
        <xdr:cNvPr id="4" name="Прямоугольник 6"/>
        <xdr:cNvSpPr>
          <a:spLocks noChangeArrowheads="1"/>
        </xdr:cNvSpPr>
      </xdr:nvSpPr>
      <xdr:spPr bwMode="auto">
        <a:xfrm>
          <a:off x="8439150" y="85725"/>
          <a:ext cx="171450" cy="161925"/>
        </a:xfrm>
        <a:prstGeom prst="rect">
          <a:avLst/>
        </a:prstGeom>
        <a:solidFill>
          <a:srgbClr val="FF0000"/>
        </a:solidFill>
        <a:ln>
          <a:noFill/>
        </a:ln>
      </xdr:spPr>
    </xdr:sp>
    <xdr:clientData/>
  </xdr:twoCellAnchor>
  <xdr:twoCellAnchor editAs="oneCell">
    <xdr:from>
      <xdr:col>12</xdr:col>
      <xdr:colOff>238125</xdr:colOff>
      <xdr:row>0</xdr:row>
      <xdr:rowOff>85725</xdr:rowOff>
    </xdr:from>
    <xdr:to>
      <xdr:col>12</xdr:col>
      <xdr:colOff>409575</xdr:colOff>
      <xdr:row>0</xdr:row>
      <xdr:rowOff>247650</xdr:rowOff>
    </xdr:to>
    <xdr:sp macro="" textlink="">
      <xdr:nvSpPr>
        <xdr:cNvPr id="5" name="Прямоугольник 6"/>
        <xdr:cNvSpPr>
          <a:spLocks noChangeArrowheads="1"/>
        </xdr:cNvSpPr>
      </xdr:nvSpPr>
      <xdr:spPr bwMode="auto">
        <a:xfrm>
          <a:off x="7848600" y="85725"/>
          <a:ext cx="171450" cy="161925"/>
        </a:xfrm>
        <a:prstGeom prst="rect">
          <a:avLst/>
        </a:prstGeom>
        <a:solidFill>
          <a:srgbClr val="FFC000"/>
        </a:solidFill>
        <a:ln>
          <a:noFill/>
        </a:ln>
      </xdr:spPr>
    </xdr:sp>
    <xdr:clientData/>
  </xdr:twoCellAnchor>
  <xdr:twoCellAnchor editAs="oneCell">
    <xdr:from>
      <xdr:col>11</xdr:col>
      <xdr:colOff>238125</xdr:colOff>
      <xdr:row>0</xdr:row>
      <xdr:rowOff>85725</xdr:rowOff>
    </xdr:from>
    <xdr:to>
      <xdr:col>11</xdr:col>
      <xdr:colOff>409575</xdr:colOff>
      <xdr:row>0</xdr:row>
      <xdr:rowOff>247650</xdr:rowOff>
    </xdr:to>
    <xdr:sp macro="" textlink="">
      <xdr:nvSpPr>
        <xdr:cNvPr id="6" name="Прямоугольник 6"/>
        <xdr:cNvSpPr>
          <a:spLocks noChangeArrowheads="1"/>
        </xdr:cNvSpPr>
      </xdr:nvSpPr>
      <xdr:spPr bwMode="auto">
        <a:xfrm>
          <a:off x="7239000" y="85725"/>
          <a:ext cx="171450" cy="161925"/>
        </a:xfrm>
        <a:prstGeom prst="rect">
          <a:avLst/>
        </a:prstGeom>
        <a:solidFill>
          <a:srgbClr val="00B050"/>
        </a:solidFill>
        <a:ln>
          <a:noFill/>
        </a:ln>
      </xdr:spPr>
    </xdr:sp>
    <xdr:clientData/>
  </xdr:twoCellAnchor>
  <xdr:twoCellAnchor editAs="oneCell">
    <xdr:from>
      <xdr:col>14</xdr:col>
      <xdr:colOff>238125</xdr:colOff>
      <xdr:row>0</xdr:row>
      <xdr:rowOff>85725</xdr:rowOff>
    </xdr:from>
    <xdr:to>
      <xdr:col>14</xdr:col>
      <xdr:colOff>409575</xdr:colOff>
      <xdr:row>0</xdr:row>
      <xdr:rowOff>247650</xdr:rowOff>
    </xdr:to>
    <xdr:sp macro="" textlink="">
      <xdr:nvSpPr>
        <xdr:cNvPr id="7" name="Прямоугольник 6"/>
        <xdr:cNvSpPr>
          <a:spLocks noChangeArrowheads="1"/>
        </xdr:cNvSpPr>
      </xdr:nvSpPr>
      <xdr:spPr bwMode="auto">
        <a:xfrm>
          <a:off x="9067800" y="85725"/>
          <a:ext cx="171450" cy="161925"/>
        </a:xfrm>
        <a:prstGeom prst="rect">
          <a:avLst/>
        </a:prstGeom>
        <a:solidFill>
          <a:schemeClr val="accent3"/>
        </a:solidFill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M20" sqref="M20"/>
    </sheetView>
  </sheetViews>
  <sheetFormatPr defaultRowHeight="15" x14ac:dyDescent="0.25"/>
  <cols>
    <col min="1" max="5" width="23.7109375" customWidth="1"/>
    <col min="7" max="8" width="9.140625" customWidth="1"/>
    <col min="10" max="10" width="9.140625" customWidth="1"/>
  </cols>
  <sheetData>
    <row r="1" spans="1:10" x14ac:dyDescent="0.25">
      <c r="A1" s="119" t="s">
        <v>77</v>
      </c>
      <c r="B1" s="121"/>
      <c r="D1" s="117" t="s">
        <v>115</v>
      </c>
      <c r="E1" s="118"/>
    </row>
    <row r="2" spans="1:10" x14ac:dyDescent="0.25">
      <c r="A2" s="119" t="s">
        <v>78</v>
      </c>
      <c r="B2" s="121"/>
      <c r="D2" s="119" t="s">
        <v>78</v>
      </c>
      <c r="E2" s="116"/>
    </row>
    <row r="3" spans="1:10" x14ac:dyDescent="0.25">
      <c r="A3" s="119" t="s">
        <v>82</v>
      </c>
      <c r="B3" s="116"/>
      <c r="D3" s="119" t="s">
        <v>116</v>
      </c>
      <c r="E3" s="116"/>
    </row>
    <row r="4" spans="1:10" ht="18.75" x14ac:dyDescent="0.3">
      <c r="A4" s="119" t="s">
        <v>79</v>
      </c>
      <c r="B4" s="121"/>
      <c r="D4" s="119" t="s">
        <v>79</v>
      </c>
      <c r="E4" s="116"/>
      <c r="J4" s="45"/>
    </row>
    <row r="5" spans="1:10" ht="18.75" x14ac:dyDescent="0.3">
      <c r="A5" s="120" t="s">
        <v>80</v>
      </c>
      <c r="B5" s="121"/>
      <c r="D5" s="120" t="s">
        <v>80</v>
      </c>
      <c r="E5" s="116"/>
      <c r="J5" s="45"/>
    </row>
    <row r="6" spans="1:10" ht="18.75" x14ac:dyDescent="0.3">
      <c r="A6" s="115">
        <v>43707</v>
      </c>
      <c r="B6" s="116"/>
      <c r="D6" s="115">
        <v>43707</v>
      </c>
      <c r="E6" s="116"/>
      <c r="J6" s="45"/>
    </row>
    <row r="7" spans="1:10" ht="18.75" x14ac:dyDescent="0.3">
      <c r="A7" s="46"/>
      <c r="J7" s="45"/>
    </row>
    <row r="8" spans="1:10" ht="15.75" thickBot="1" x14ac:dyDescent="0.3"/>
    <row r="9" spans="1:10" x14ac:dyDescent="0.25">
      <c r="A9" s="48"/>
      <c r="B9" s="49"/>
      <c r="C9" s="49"/>
      <c r="D9" s="49"/>
      <c r="E9" s="50"/>
    </row>
    <row r="10" spans="1:10" ht="18.75" x14ac:dyDescent="0.25">
      <c r="A10" s="106" t="s">
        <v>63</v>
      </c>
      <c r="B10" s="107"/>
      <c r="C10" s="107"/>
      <c r="D10" s="107"/>
      <c r="E10" s="108"/>
    </row>
    <row r="11" spans="1:10" ht="18.75" x14ac:dyDescent="0.25">
      <c r="A11" s="40"/>
      <c r="B11" s="51"/>
      <c r="C11" s="51"/>
      <c r="D11" s="51"/>
      <c r="E11" s="52"/>
    </row>
    <row r="12" spans="1:10" ht="18.75" x14ac:dyDescent="0.25">
      <c r="A12" s="106" t="s">
        <v>133</v>
      </c>
      <c r="B12" s="107"/>
      <c r="C12" s="107"/>
      <c r="D12" s="107"/>
      <c r="E12" s="108"/>
    </row>
    <row r="13" spans="1:10" ht="18.75" x14ac:dyDescent="0.25">
      <c r="A13" s="40"/>
      <c r="B13" s="51"/>
      <c r="C13" s="51"/>
      <c r="D13" s="51"/>
      <c r="E13" s="52"/>
    </row>
    <row r="14" spans="1:10" ht="18.75" x14ac:dyDescent="0.25">
      <c r="A14" s="109" t="s">
        <v>83</v>
      </c>
      <c r="B14" s="107"/>
      <c r="C14" s="107"/>
      <c r="D14" s="107"/>
      <c r="E14" s="108"/>
    </row>
    <row r="15" spans="1:10" ht="18.75" x14ac:dyDescent="0.25">
      <c r="A15" s="40"/>
      <c r="B15" s="51"/>
      <c r="C15" s="51"/>
      <c r="D15" s="51"/>
      <c r="E15" s="52"/>
    </row>
    <row r="16" spans="1:10" ht="18.75" x14ac:dyDescent="0.25">
      <c r="A16" s="109" t="s">
        <v>84</v>
      </c>
      <c r="B16" s="110"/>
      <c r="C16" s="110"/>
      <c r="D16" s="110"/>
      <c r="E16" s="111"/>
    </row>
    <row r="17" spans="1:5" ht="19.5" thickBot="1" x14ac:dyDescent="0.3">
      <c r="A17" s="36"/>
      <c r="B17" s="53"/>
      <c r="C17" s="53"/>
      <c r="D17" s="53"/>
      <c r="E17" s="54"/>
    </row>
    <row r="18" spans="1:5" ht="20.25" thickBot="1" x14ac:dyDescent="0.3">
      <c r="A18" s="112" t="s">
        <v>64</v>
      </c>
      <c r="B18" s="113"/>
      <c r="C18" s="113"/>
      <c r="D18" s="113"/>
      <c r="E18" s="114"/>
    </row>
    <row r="19" spans="1:5" ht="16.5" thickBot="1" x14ac:dyDescent="0.3">
      <c r="A19" s="30"/>
      <c r="B19" s="47"/>
      <c r="C19" s="47"/>
      <c r="D19" s="47"/>
      <c r="E19" s="47"/>
    </row>
    <row r="20" spans="1:5" ht="33" customHeight="1" thickBot="1" x14ac:dyDescent="0.3">
      <c r="A20" s="34" t="s">
        <v>65</v>
      </c>
      <c r="B20" s="35" t="s">
        <v>66</v>
      </c>
      <c r="C20" s="35" t="s">
        <v>67</v>
      </c>
      <c r="D20" s="35" t="s">
        <v>68</v>
      </c>
      <c r="E20" s="35" t="s">
        <v>69</v>
      </c>
    </row>
    <row r="21" spans="1:5" ht="29.25" customHeight="1" thickBot="1" x14ac:dyDescent="0.3">
      <c r="A21" s="9" t="s">
        <v>55</v>
      </c>
      <c r="B21" s="4" t="s">
        <v>59</v>
      </c>
      <c r="C21" s="4" t="s">
        <v>59</v>
      </c>
      <c r="D21" s="4" t="s">
        <v>56</v>
      </c>
      <c r="E21" s="4" t="s">
        <v>56</v>
      </c>
    </row>
    <row r="22" spans="1:5" ht="54" customHeight="1" thickBot="1" x14ac:dyDescent="0.3">
      <c r="A22" s="31" t="s">
        <v>70</v>
      </c>
      <c r="B22" s="32" t="s">
        <v>134</v>
      </c>
      <c r="C22" s="32" t="s">
        <v>134</v>
      </c>
      <c r="D22" s="32" t="s">
        <v>135</v>
      </c>
      <c r="E22" s="32" t="s">
        <v>135</v>
      </c>
    </row>
  </sheetData>
  <mergeCells count="17">
    <mergeCell ref="A6:B6"/>
    <mergeCell ref="D1:E1"/>
    <mergeCell ref="D2:E2"/>
    <mergeCell ref="D3:E3"/>
    <mergeCell ref="D4:E4"/>
    <mergeCell ref="D5:E5"/>
    <mergeCell ref="D6:E6"/>
    <mergeCell ref="A2:B2"/>
    <mergeCell ref="A1:B1"/>
    <mergeCell ref="A3:B3"/>
    <mergeCell ref="A4:B4"/>
    <mergeCell ref="A5:B5"/>
    <mergeCell ref="A10:E10"/>
    <mergeCell ref="A16:E16"/>
    <mergeCell ref="A12:E12"/>
    <mergeCell ref="A18:E18"/>
    <mergeCell ref="A14:E14"/>
  </mergeCells>
  <printOptions horizontalCentered="1"/>
  <pageMargins left="0.59055118110236227" right="0.59055118110236227" top="0.74803149606299213" bottom="0.74803149606299213" header="0.19685039370078741" footer="0.19685039370078741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06283BA-BF7C-4414-AF13-7B99AF148257}">
            <xm:f>NOT(ISERROR(SEARCH('Проверка данных'!$E$1,A21)))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A1073D70-7139-4D59-AEE9-D29DC9CB61C6}">
            <xm:f>NOT(ISERROR(SEARCH('Проверка данных'!$D$1,A21)))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5E2BD54C-AC51-4B7B-A6EE-9DA5C52CB5C2}">
            <xm:f>NOT(ISERROR(SEARCH('Проверка данных'!$C$1,A21)))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7010C919-DFEA-4931-8A46-B54BFA1F587B}">
            <xm:f>NOT(ISERROR(SEARCH('Проверка данных'!$B$1,A21)))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198C78F8-A6E4-42D4-ACE0-D1AF6B2EF6C7}">
            <xm:f>NOT(ISERROR(SEARCH('Проверка данных'!$A$1,A21)))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A21:E21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A21:E21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C28" sqref="C28"/>
    </sheetView>
  </sheetViews>
  <sheetFormatPr defaultRowHeight="15" x14ac:dyDescent="0.25"/>
  <cols>
    <col min="1" max="1" width="9.7109375" customWidth="1"/>
    <col min="2" max="2" width="17" customWidth="1"/>
    <col min="3" max="5" width="32.5703125" customWidth="1"/>
  </cols>
  <sheetData>
    <row r="1" spans="1:5" ht="20.25" thickBot="1" x14ac:dyDescent="0.35">
      <c r="A1" s="37" t="s">
        <v>71</v>
      </c>
      <c r="B1" s="37"/>
    </row>
    <row r="2" spans="1:5" ht="16.5" thickTop="1" thickBot="1" x14ac:dyDescent="0.3"/>
    <row r="3" spans="1:5" s="41" customFormat="1" ht="46.5" customHeight="1" thickBot="1" x14ac:dyDescent="0.3">
      <c r="A3" s="62" t="s">
        <v>0</v>
      </c>
      <c r="B3" s="63" t="s">
        <v>1</v>
      </c>
      <c r="C3" s="64" t="s">
        <v>2</v>
      </c>
      <c r="D3" s="64" t="s">
        <v>3</v>
      </c>
      <c r="E3" s="64" t="s">
        <v>4</v>
      </c>
    </row>
    <row r="4" spans="1:5" s="41" customFormat="1" ht="53.1" customHeight="1" thickBot="1" x14ac:dyDescent="0.3">
      <c r="A4" s="59" t="s">
        <v>5</v>
      </c>
      <c r="B4" s="60" t="s">
        <v>55</v>
      </c>
      <c r="C4" s="61" t="s">
        <v>129</v>
      </c>
      <c r="D4" s="61" t="s">
        <v>130</v>
      </c>
      <c r="E4" s="60"/>
    </row>
    <row r="5" spans="1:5" ht="26.25" hidden="1" thickBot="1" x14ac:dyDescent="0.3">
      <c r="A5" s="8" t="s">
        <v>6</v>
      </c>
      <c r="B5" s="6" t="s">
        <v>59</v>
      </c>
      <c r="C5" s="6"/>
      <c r="D5" s="6"/>
      <c r="E5" s="6"/>
    </row>
    <row r="6" spans="1:5" ht="39" hidden="1" thickBot="1" x14ac:dyDescent="0.3">
      <c r="A6" s="8" t="s">
        <v>7</v>
      </c>
      <c r="B6" s="6" t="s">
        <v>58</v>
      </c>
      <c r="C6" s="6"/>
      <c r="D6" s="6"/>
      <c r="E6" s="6"/>
    </row>
    <row r="7" spans="1:5" ht="26.25" hidden="1" thickBot="1" x14ac:dyDescent="0.3">
      <c r="A7" s="8" t="s">
        <v>16</v>
      </c>
      <c r="B7" s="6" t="s">
        <v>57</v>
      </c>
      <c r="C7" s="6"/>
      <c r="D7" s="6"/>
      <c r="E7" s="6"/>
    </row>
    <row r="8" spans="1:5" ht="26.25" hidden="1" thickBot="1" x14ac:dyDescent="0.3">
      <c r="A8" s="8" t="s">
        <v>60</v>
      </c>
      <c r="B8" s="6" t="s">
        <v>56</v>
      </c>
      <c r="C8" s="6"/>
      <c r="D8" s="6"/>
      <c r="E8" s="6"/>
    </row>
    <row r="9" spans="1:5" ht="15.75" hidden="1" thickBot="1" x14ac:dyDescent="0.3">
      <c r="A9" s="3" t="s">
        <v>45</v>
      </c>
      <c r="B9" s="14"/>
      <c r="C9" s="14" t="s">
        <v>45</v>
      </c>
      <c r="D9" s="14"/>
      <c r="E9" s="15"/>
    </row>
  </sheetData>
  <printOptions horizontalCentered="1"/>
  <pageMargins left="0.6692913385826772" right="0.6692913385826772" top="0.74803149606299213" bottom="0.74803149606299213" header="0.19685039370078741" footer="0.19685039370078741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094194E-105E-4EF2-BFAD-2B0D46B52692}">
            <xm:f>NOT(ISERROR(SEARCH('Проверка данных'!$E$1,B4)))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3024101A-507C-4A02-ABD1-DAD28C21D374}">
            <xm:f>NOT(ISERROR(SEARCH('Проверка данных'!$D$1,B4)))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314BD00F-E233-4B38-BEC1-2509A6CE9D00}">
            <xm:f>NOT(ISERROR(SEARCH('Проверка данных'!$C$1,B4)))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31D8B75F-A520-412D-97B8-B3F6FB0E2D83}">
            <xm:f>NOT(ISERROR(SEARCH('Проверка данных'!$B$1,B4)))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C5A4FE73-9EB3-4CDF-BA6A-434BDA4CF029}">
            <xm:f>NOT(ISERROR(SEARCH('Проверка данных'!$A$1,B4)))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B4:B9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B4:B9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8"/>
  <sheetViews>
    <sheetView zoomScaleNormal="100" workbookViewId="0">
      <selection activeCell="R8" sqref="R8"/>
    </sheetView>
  </sheetViews>
  <sheetFormatPr defaultRowHeight="15" x14ac:dyDescent="0.25"/>
  <cols>
    <col min="1" max="1" width="9.5703125" customWidth="1"/>
    <col min="2" max="2" width="17.28515625" customWidth="1"/>
    <col min="3" max="3" width="23.140625" style="41" customWidth="1"/>
    <col min="4" max="4" width="18" customWidth="1"/>
    <col min="5" max="5" width="13.140625" style="25" customWidth="1"/>
    <col min="6" max="6" width="18.7109375" style="24" customWidth="1"/>
    <col min="7" max="10" width="9.140625" style="24"/>
    <col min="11" max="11" width="13.7109375" style="24" customWidth="1"/>
    <col min="12" max="12" width="13.7109375" style="23" customWidth="1"/>
    <col min="13" max="13" width="28" customWidth="1"/>
  </cols>
  <sheetData>
    <row r="1" spans="1:13" ht="20.25" thickBot="1" x14ac:dyDescent="0.35">
      <c r="A1" s="37" t="s">
        <v>72</v>
      </c>
      <c r="B1" s="37"/>
      <c r="C1" s="43"/>
      <c r="D1" s="37"/>
      <c r="E1"/>
    </row>
    <row r="2" spans="1:13" ht="16.5" thickTop="1" thickBot="1" x14ac:dyDescent="0.3"/>
    <row r="3" spans="1:13" s="65" customFormat="1" ht="32.25" customHeight="1" thickBot="1" x14ac:dyDescent="0.3">
      <c r="A3" s="122" t="s">
        <v>0</v>
      </c>
      <c r="B3" s="128" t="s">
        <v>1</v>
      </c>
      <c r="C3" s="122" t="s">
        <v>8</v>
      </c>
      <c r="D3" s="122" t="s">
        <v>81</v>
      </c>
      <c r="E3" s="124" t="s">
        <v>46</v>
      </c>
      <c r="F3" s="124" t="s">
        <v>47</v>
      </c>
      <c r="G3" s="130" t="s">
        <v>9</v>
      </c>
      <c r="H3" s="131"/>
      <c r="I3" s="131"/>
      <c r="J3" s="132"/>
      <c r="K3" s="124" t="s">
        <v>10</v>
      </c>
      <c r="L3" s="126" t="s">
        <v>48</v>
      </c>
      <c r="M3" s="122" t="s">
        <v>11</v>
      </c>
    </row>
    <row r="4" spans="1:13" s="65" customFormat="1" ht="30.75" customHeight="1" thickBot="1" x14ac:dyDescent="0.3">
      <c r="A4" s="123"/>
      <c r="B4" s="129"/>
      <c r="C4" s="123"/>
      <c r="D4" s="123"/>
      <c r="E4" s="125"/>
      <c r="F4" s="125"/>
      <c r="G4" s="66" t="s">
        <v>12</v>
      </c>
      <c r="H4" s="66" t="s">
        <v>13</v>
      </c>
      <c r="I4" s="66" t="s">
        <v>14</v>
      </c>
      <c r="J4" s="66" t="s">
        <v>15</v>
      </c>
      <c r="K4" s="125"/>
      <c r="L4" s="127"/>
      <c r="M4" s="123"/>
    </row>
    <row r="5" spans="1:13" ht="30" hidden="1" customHeight="1" thickBot="1" x14ac:dyDescent="0.3">
      <c r="A5" s="33" t="s">
        <v>61</v>
      </c>
      <c r="B5" s="28"/>
      <c r="C5" s="44"/>
      <c r="D5" s="28"/>
      <c r="E5" s="28"/>
      <c r="F5" s="28"/>
      <c r="G5" s="28"/>
      <c r="H5" s="28"/>
      <c r="I5" s="28"/>
      <c r="J5" s="28"/>
      <c r="K5" s="28"/>
      <c r="L5" s="28"/>
      <c r="M5" s="29"/>
    </row>
    <row r="6" spans="1:13" s="41" customFormat="1" ht="98.25" customHeight="1" thickBot="1" x14ac:dyDescent="0.3">
      <c r="A6" s="59" t="s">
        <v>5</v>
      </c>
      <c r="B6" s="60" t="s">
        <v>59</v>
      </c>
      <c r="C6" s="60" t="s">
        <v>85</v>
      </c>
      <c r="D6" s="60" t="s">
        <v>76</v>
      </c>
      <c r="E6" s="67" t="s">
        <v>86</v>
      </c>
      <c r="F6" s="68">
        <v>1.522</v>
      </c>
      <c r="G6" s="68" t="s">
        <v>87</v>
      </c>
      <c r="H6" s="68" t="s">
        <v>87</v>
      </c>
      <c r="I6" s="68" t="s">
        <v>87</v>
      </c>
      <c r="J6" s="68" t="s">
        <v>87</v>
      </c>
      <c r="K6" s="68">
        <v>1.6</v>
      </c>
      <c r="L6" s="69"/>
      <c r="M6" s="61" t="s">
        <v>136</v>
      </c>
    </row>
    <row r="7" spans="1:13" s="41" customFormat="1" ht="159.75" customHeight="1" thickBot="1" x14ac:dyDescent="0.3">
      <c r="A7" s="59" t="s">
        <v>6</v>
      </c>
      <c r="B7" s="60" t="s">
        <v>57</v>
      </c>
      <c r="C7" s="60" t="s">
        <v>88</v>
      </c>
      <c r="D7" s="60" t="s">
        <v>76</v>
      </c>
      <c r="E7" s="67" t="s">
        <v>86</v>
      </c>
      <c r="F7" s="70">
        <v>105.26</v>
      </c>
      <c r="G7" s="70" t="s">
        <v>87</v>
      </c>
      <c r="H7" s="70" t="s">
        <v>87</v>
      </c>
      <c r="I7" s="70" t="s">
        <v>87</v>
      </c>
      <c r="J7" s="70" t="s">
        <v>87</v>
      </c>
      <c r="K7" s="70">
        <v>108.9</v>
      </c>
      <c r="L7" s="69"/>
      <c r="M7" s="61" t="s">
        <v>137</v>
      </c>
    </row>
    <row r="8" spans="1:13" s="41" customFormat="1" ht="159" customHeight="1" thickBot="1" x14ac:dyDescent="0.3">
      <c r="A8" s="59" t="s">
        <v>7</v>
      </c>
      <c r="B8" s="60" t="s">
        <v>57</v>
      </c>
      <c r="C8" s="60" t="s">
        <v>89</v>
      </c>
      <c r="D8" s="60" t="s">
        <v>76</v>
      </c>
      <c r="E8" s="67" t="s">
        <v>86</v>
      </c>
      <c r="F8" s="70">
        <v>85.92</v>
      </c>
      <c r="G8" s="70" t="s">
        <v>87</v>
      </c>
      <c r="H8" s="70" t="s">
        <v>87</v>
      </c>
      <c r="I8" s="70" t="s">
        <v>87</v>
      </c>
      <c r="J8" s="70" t="s">
        <v>87</v>
      </c>
      <c r="K8" s="70">
        <v>88</v>
      </c>
      <c r="L8" s="69"/>
      <c r="M8" s="61" t="s">
        <v>137</v>
      </c>
    </row>
  </sheetData>
  <mergeCells count="10">
    <mergeCell ref="M3:M4"/>
    <mergeCell ref="E3:E4"/>
    <mergeCell ref="F3:F4"/>
    <mergeCell ref="L3:L4"/>
    <mergeCell ref="A3:A4"/>
    <mergeCell ref="B3:B4"/>
    <mergeCell ref="C3:C4"/>
    <mergeCell ref="G3:J3"/>
    <mergeCell ref="K3:K4"/>
    <mergeCell ref="D3:D4"/>
  </mergeCells>
  <printOptions horizontalCentered="1"/>
  <pageMargins left="0.51181102362204722" right="0.51181102362204722" top="0.74803149606299213" bottom="0.74803149606299213" header="0.19685039370078741" footer="0.19685039370078741"/>
  <pageSetup paperSize="9" scale="7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31C0FC23-46F8-4E4B-AEB0-CF6943CE2739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9" operator="containsText" id="{80D0ED48-A722-4C8C-8CA4-E911EDD0CEFB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0" operator="containsText" id="{058710B2-D3D0-4FBA-A270-0BD42911B339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1" operator="containsText" id="{75C7BA7F-AB2F-4CE9-BA52-20312C9872EE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2" operator="containsText" id="{AC5B1642-974B-4A8D-BCBE-17FF3ECB5356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'Проверка данных'!$A$1:$E$1</xm:f>
          </x14:formula1>
          <xm:sqref>B6:B8</xm:sqref>
        </x14:dataValidation>
        <x14:dataValidation type="list" allowBlank="1" showInputMessage="1" showErrorMessage="1">
          <x14:formula1>
            <xm:f>'Проверка данных'!$A$6:$B$6</xm:f>
          </x14:formula1>
          <xm:sqref>D6:D8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M35"/>
  <sheetViews>
    <sheetView zoomScaleNormal="100" workbookViewId="0">
      <selection activeCell="R43" sqref="R43"/>
    </sheetView>
  </sheetViews>
  <sheetFormatPr defaultRowHeight="15" x14ac:dyDescent="0.25"/>
  <cols>
    <col min="1" max="1" width="9.140625" style="12"/>
    <col min="2" max="2" width="17" customWidth="1"/>
    <col min="3" max="3" width="34.5703125" customWidth="1"/>
    <col min="4" max="4" width="19.7109375" style="39" customWidth="1"/>
    <col min="5" max="5" width="12.85546875" style="39" customWidth="1"/>
    <col min="6" max="6" width="15.5703125" style="39" customWidth="1"/>
    <col min="7" max="7" width="15.7109375" style="39" customWidth="1"/>
    <col min="8" max="8" width="15.140625" style="39" customWidth="1"/>
    <col min="9" max="9" width="16.42578125" style="26" customWidth="1"/>
    <col min="10" max="10" width="25.5703125" customWidth="1"/>
  </cols>
  <sheetData>
    <row r="1" spans="1:13" ht="20.25" thickBot="1" x14ac:dyDescent="0.35">
      <c r="A1" s="38" t="s">
        <v>73</v>
      </c>
      <c r="B1" s="37"/>
      <c r="C1" s="37"/>
    </row>
    <row r="2" spans="1:13" ht="16.5" thickTop="1" thickBot="1" x14ac:dyDescent="0.3"/>
    <row r="3" spans="1:13" s="65" customFormat="1" ht="21.75" customHeight="1" thickBot="1" x14ac:dyDescent="0.3">
      <c r="A3" s="135" t="s">
        <v>0</v>
      </c>
      <c r="B3" s="137" t="s">
        <v>1</v>
      </c>
      <c r="C3" s="133" t="s">
        <v>17</v>
      </c>
      <c r="D3" s="139" t="s">
        <v>18</v>
      </c>
      <c r="E3" s="140"/>
      <c r="F3" s="141"/>
      <c r="G3" s="142" t="s">
        <v>19</v>
      </c>
      <c r="H3" s="143"/>
      <c r="I3" s="135" t="s">
        <v>49</v>
      </c>
      <c r="J3" s="133" t="s">
        <v>11</v>
      </c>
    </row>
    <row r="4" spans="1:13" s="65" customFormat="1" ht="63.75" customHeight="1" thickBot="1" x14ac:dyDescent="0.3">
      <c r="A4" s="136"/>
      <c r="B4" s="138"/>
      <c r="C4" s="134"/>
      <c r="D4" s="72" t="s">
        <v>20</v>
      </c>
      <c r="E4" s="72" t="s">
        <v>21</v>
      </c>
      <c r="F4" s="72" t="s">
        <v>22</v>
      </c>
      <c r="G4" s="72" t="s">
        <v>23</v>
      </c>
      <c r="H4" s="72" t="s">
        <v>24</v>
      </c>
      <c r="I4" s="136"/>
      <c r="J4" s="134"/>
    </row>
    <row r="5" spans="1:13" ht="15.75" customHeight="1" thickBot="1" x14ac:dyDescent="0.3">
      <c r="A5" s="10">
        <v>1</v>
      </c>
      <c r="B5" s="1">
        <v>2</v>
      </c>
      <c r="C5" s="1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1">
        <v>10</v>
      </c>
    </row>
    <row r="6" spans="1:13" ht="39" customHeight="1" thickBot="1" x14ac:dyDescent="0.3">
      <c r="A6" s="11">
        <v>1</v>
      </c>
      <c r="B6" s="4" t="s">
        <v>55</v>
      </c>
      <c r="C6" s="71" t="s">
        <v>105</v>
      </c>
      <c r="D6" s="73" t="s">
        <v>87</v>
      </c>
      <c r="E6" s="73" t="s">
        <v>87</v>
      </c>
      <c r="F6" s="73" t="s">
        <v>87</v>
      </c>
      <c r="G6" s="74" t="s">
        <v>87</v>
      </c>
      <c r="H6" s="74" t="s">
        <v>87</v>
      </c>
      <c r="I6" s="75" t="s">
        <v>87</v>
      </c>
      <c r="J6" s="76" t="s">
        <v>87</v>
      </c>
    </row>
    <row r="7" spans="1:13" ht="70.5" customHeight="1" thickBot="1" x14ac:dyDescent="0.3">
      <c r="A7" s="11" t="s">
        <v>25</v>
      </c>
      <c r="B7" s="4" t="s">
        <v>59</v>
      </c>
      <c r="C7" s="102" t="s">
        <v>106</v>
      </c>
      <c r="D7" s="103">
        <f>D8</f>
        <v>150.96700000000001</v>
      </c>
      <c r="E7" s="103">
        <f>E8</f>
        <v>150.96700000000001</v>
      </c>
      <c r="F7" s="103">
        <f t="shared" ref="F7:H7" si="0">F8</f>
        <v>150.96700000000001</v>
      </c>
      <c r="G7" s="103">
        <f t="shared" si="0"/>
        <v>143.9</v>
      </c>
      <c r="H7" s="103">
        <f t="shared" si="0"/>
        <v>143.9</v>
      </c>
      <c r="I7" s="104">
        <f>H7/E7</f>
        <v>0.9531884451568885</v>
      </c>
      <c r="J7" s="76" t="s">
        <v>147</v>
      </c>
      <c r="L7" s="13"/>
      <c r="M7" s="12"/>
    </row>
    <row r="8" spans="1:13" ht="30" customHeight="1" thickBot="1" x14ac:dyDescent="0.3">
      <c r="A8" s="11" t="s">
        <v>52</v>
      </c>
      <c r="B8" s="4" t="s">
        <v>59</v>
      </c>
      <c r="C8" s="2" t="s">
        <v>26</v>
      </c>
      <c r="D8" s="93">
        <v>150.96700000000001</v>
      </c>
      <c r="E8" s="93">
        <v>150.96700000000001</v>
      </c>
      <c r="F8" s="93">
        <v>150.96700000000001</v>
      </c>
      <c r="G8" s="93">
        <v>143.9</v>
      </c>
      <c r="H8" s="93">
        <v>143.9</v>
      </c>
      <c r="I8" s="94">
        <f>H8/E8</f>
        <v>0.9531884451568885</v>
      </c>
      <c r="J8" s="76"/>
    </row>
    <row r="9" spans="1:13" ht="34.5" customHeight="1" thickBot="1" x14ac:dyDescent="0.3">
      <c r="A9" s="11" t="s">
        <v>50</v>
      </c>
      <c r="B9" s="4" t="s">
        <v>55</v>
      </c>
      <c r="C9" s="2" t="s">
        <v>27</v>
      </c>
      <c r="D9" s="77">
        <v>0</v>
      </c>
      <c r="E9" s="77">
        <v>0</v>
      </c>
      <c r="F9" s="77">
        <v>0</v>
      </c>
      <c r="G9" s="74">
        <v>0</v>
      </c>
      <c r="H9" s="74">
        <v>0</v>
      </c>
      <c r="I9" s="75" t="s">
        <v>87</v>
      </c>
      <c r="J9" s="76"/>
    </row>
    <row r="10" spans="1:13" ht="33" customHeight="1" thickBot="1" x14ac:dyDescent="0.3">
      <c r="A10" s="11" t="s">
        <v>51</v>
      </c>
      <c r="B10" s="4" t="s">
        <v>55</v>
      </c>
      <c r="C10" s="2" t="s">
        <v>28</v>
      </c>
      <c r="D10" s="77">
        <f>SUM(D11:D13)</f>
        <v>0</v>
      </c>
      <c r="E10" s="77">
        <f t="shared" ref="E10:H10" si="1">SUM(E11:E13)</f>
        <v>0</v>
      </c>
      <c r="F10" s="77">
        <f t="shared" si="1"/>
        <v>0</v>
      </c>
      <c r="G10" s="77">
        <f t="shared" si="1"/>
        <v>0</v>
      </c>
      <c r="H10" s="77">
        <f t="shared" si="1"/>
        <v>0</v>
      </c>
      <c r="I10" s="75" t="s">
        <v>87</v>
      </c>
      <c r="J10" s="76"/>
      <c r="L10" s="13"/>
    </row>
    <row r="11" spans="1:13" ht="27.75" customHeight="1" thickBot="1" x14ac:dyDescent="0.3">
      <c r="A11" s="11" t="s">
        <v>29</v>
      </c>
      <c r="B11" s="4" t="s">
        <v>55</v>
      </c>
      <c r="C11" s="2" t="s">
        <v>30</v>
      </c>
      <c r="D11" s="77">
        <v>0</v>
      </c>
      <c r="E11" s="77">
        <v>0</v>
      </c>
      <c r="F11" s="77">
        <v>0</v>
      </c>
      <c r="G11" s="74">
        <v>0</v>
      </c>
      <c r="H11" s="74">
        <v>0</v>
      </c>
      <c r="I11" s="75" t="s">
        <v>87</v>
      </c>
      <c r="J11" s="76"/>
    </row>
    <row r="12" spans="1:13" ht="45.75" customHeight="1" thickBot="1" x14ac:dyDescent="0.3">
      <c r="A12" s="11" t="s">
        <v>31</v>
      </c>
      <c r="B12" s="4" t="s">
        <v>55</v>
      </c>
      <c r="C12" s="2" t="s">
        <v>32</v>
      </c>
      <c r="D12" s="77">
        <v>0</v>
      </c>
      <c r="E12" s="77">
        <v>0</v>
      </c>
      <c r="F12" s="77">
        <v>0</v>
      </c>
      <c r="G12" s="74">
        <v>0</v>
      </c>
      <c r="H12" s="74">
        <v>0</v>
      </c>
      <c r="I12" s="75" t="s">
        <v>87</v>
      </c>
      <c r="J12" s="76"/>
    </row>
    <row r="13" spans="1:13" ht="55.5" customHeight="1" thickBot="1" x14ac:dyDescent="0.3">
      <c r="A13" s="11" t="s">
        <v>33</v>
      </c>
      <c r="B13" s="4" t="s">
        <v>55</v>
      </c>
      <c r="C13" s="2" t="s">
        <v>34</v>
      </c>
      <c r="D13" s="77">
        <v>0</v>
      </c>
      <c r="E13" s="77">
        <v>0</v>
      </c>
      <c r="F13" s="77">
        <v>0</v>
      </c>
      <c r="G13" s="74">
        <v>0</v>
      </c>
      <c r="H13" s="74">
        <v>0</v>
      </c>
      <c r="I13" s="75" t="s">
        <v>87</v>
      </c>
      <c r="J13" s="76"/>
    </row>
    <row r="14" spans="1:13" ht="26.25" customHeight="1" thickBot="1" x14ac:dyDescent="0.3">
      <c r="A14" s="11" t="s">
        <v>53</v>
      </c>
      <c r="B14" s="4" t="s">
        <v>55</v>
      </c>
      <c r="C14" s="2" t="s">
        <v>35</v>
      </c>
      <c r="D14" s="73">
        <v>0</v>
      </c>
      <c r="E14" s="73" t="s">
        <v>36</v>
      </c>
      <c r="F14" s="73" t="s">
        <v>36</v>
      </c>
      <c r="G14" s="74" t="s">
        <v>36</v>
      </c>
      <c r="H14" s="74">
        <v>0</v>
      </c>
      <c r="I14" s="75" t="s">
        <v>87</v>
      </c>
      <c r="J14" s="76"/>
    </row>
    <row r="15" spans="1:13" ht="84" customHeight="1" thickBot="1" x14ac:dyDescent="0.3">
      <c r="A15" s="11" t="s">
        <v>54</v>
      </c>
      <c r="B15" s="4" t="s">
        <v>59</v>
      </c>
      <c r="C15" s="102" t="s">
        <v>113</v>
      </c>
      <c r="D15" s="103">
        <f>D16+D18</f>
        <v>396.3075</v>
      </c>
      <c r="E15" s="103">
        <f t="shared" ref="E15:H15" si="2">E16+E18</f>
        <v>396.3075</v>
      </c>
      <c r="F15" s="103">
        <f t="shared" si="2"/>
        <v>396.3075</v>
      </c>
      <c r="G15" s="103">
        <f t="shared" si="2"/>
        <v>201.9</v>
      </c>
      <c r="H15" s="103">
        <f t="shared" si="2"/>
        <v>201.9</v>
      </c>
      <c r="I15" s="104">
        <f>H15/E15</f>
        <v>0.50945288696277513</v>
      </c>
      <c r="J15" s="76" t="s">
        <v>147</v>
      </c>
    </row>
    <row r="16" spans="1:13" ht="27.75" customHeight="1" thickBot="1" x14ac:dyDescent="0.3">
      <c r="A16" s="11" t="s">
        <v>98</v>
      </c>
      <c r="B16" s="4" t="s">
        <v>59</v>
      </c>
      <c r="C16" s="2" t="s">
        <v>26</v>
      </c>
      <c r="D16" s="93">
        <v>372.529</v>
      </c>
      <c r="E16" s="93">
        <v>372.529</v>
      </c>
      <c r="F16" s="93">
        <v>372.529</v>
      </c>
      <c r="G16" s="95">
        <v>162.30000000000001</v>
      </c>
      <c r="H16" s="95">
        <v>162.30000000000001</v>
      </c>
      <c r="I16" s="96">
        <f>H16/E16</f>
        <v>0.43567077999296705</v>
      </c>
      <c r="J16" s="76"/>
    </row>
    <row r="17" spans="1:10" ht="39" thickBot="1" x14ac:dyDescent="0.3">
      <c r="A17" s="11" t="s">
        <v>107</v>
      </c>
      <c r="B17" s="4" t="s">
        <v>55</v>
      </c>
      <c r="C17" s="2" t="s">
        <v>27</v>
      </c>
      <c r="D17" s="74">
        <v>0</v>
      </c>
      <c r="E17" s="74">
        <v>0</v>
      </c>
      <c r="F17" s="74">
        <v>0</v>
      </c>
      <c r="G17" s="90">
        <v>0</v>
      </c>
      <c r="H17" s="90">
        <v>0</v>
      </c>
      <c r="I17" s="91" t="s">
        <v>87</v>
      </c>
      <c r="J17" s="76"/>
    </row>
    <row r="18" spans="1:10" ht="26.25" thickBot="1" x14ac:dyDescent="0.3">
      <c r="A18" s="11" t="s">
        <v>108</v>
      </c>
      <c r="B18" s="4" t="s">
        <v>59</v>
      </c>
      <c r="C18" s="2" t="s">
        <v>28</v>
      </c>
      <c r="D18" s="93">
        <f>SUM(D19:D21)</f>
        <v>23.778500000000001</v>
      </c>
      <c r="E18" s="93">
        <f t="shared" ref="E18:H18" si="3">SUM(E19:E21)</f>
        <v>23.778500000000001</v>
      </c>
      <c r="F18" s="93">
        <f t="shared" si="3"/>
        <v>23.778500000000001</v>
      </c>
      <c r="G18" s="95">
        <f t="shared" si="3"/>
        <v>39.6</v>
      </c>
      <c r="H18" s="95">
        <f t="shared" si="3"/>
        <v>39.6</v>
      </c>
      <c r="I18" s="96">
        <f>H18/E18</f>
        <v>1.6653699770801353</v>
      </c>
      <c r="J18" s="76"/>
    </row>
    <row r="19" spans="1:10" ht="31.5" customHeight="1" thickBot="1" x14ac:dyDescent="0.3">
      <c r="A19" s="11" t="s">
        <v>109</v>
      </c>
      <c r="B19" s="4" t="s">
        <v>59</v>
      </c>
      <c r="C19" s="2" t="s">
        <v>30</v>
      </c>
      <c r="D19" s="93">
        <v>23.778500000000001</v>
      </c>
      <c r="E19" s="93">
        <v>23.778500000000001</v>
      </c>
      <c r="F19" s="93">
        <v>23.778500000000001</v>
      </c>
      <c r="G19" s="95">
        <v>39.6</v>
      </c>
      <c r="H19" s="95">
        <v>39.6</v>
      </c>
      <c r="I19" s="96">
        <f>H19/E19</f>
        <v>1.6653699770801353</v>
      </c>
      <c r="J19" s="76"/>
    </row>
    <row r="20" spans="1:10" ht="39" thickBot="1" x14ac:dyDescent="0.3">
      <c r="A20" s="11" t="s">
        <v>110</v>
      </c>
      <c r="B20" s="4" t="s">
        <v>55</v>
      </c>
      <c r="C20" s="2" t="s">
        <v>32</v>
      </c>
      <c r="D20" s="77">
        <v>0</v>
      </c>
      <c r="E20" s="77">
        <v>0</v>
      </c>
      <c r="F20" s="77">
        <v>0</v>
      </c>
      <c r="G20" s="90">
        <v>0</v>
      </c>
      <c r="H20" s="90">
        <v>0</v>
      </c>
      <c r="I20" s="91" t="s">
        <v>87</v>
      </c>
      <c r="J20" s="76"/>
    </row>
    <row r="21" spans="1:10" ht="59.25" customHeight="1" thickBot="1" x14ac:dyDescent="0.3">
      <c r="A21" s="11" t="s">
        <v>111</v>
      </c>
      <c r="B21" s="4" t="s">
        <v>55</v>
      </c>
      <c r="C21" s="2" t="s">
        <v>34</v>
      </c>
      <c r="D21" s="77">
        <v>0</v>
      </c>
      <c r="E21" s="77">
        <v>0</v>
      </c>
      <c r="F21" s="77">
        <v>0</v>
      </c>
      <c r="G21" s="74">
        <v>0</v>
      </c>
      <c r="H21" s="74">
        <v>0</v>
      </c>
      <c r="I21" s="75" t="s">
        <v>87</v>
      </c>
      <c r="J21" s="76"/>
    </row>
    <row r="22" spans="1:10" ht="30" customHeight="1" thickBot="1" x14ac:dyDescent="0.3">
      <c r="A22" s="11" t="s">
        <v>112</v>
      </c>
      <c r="B22" s="4" t="s">
        <v>55</v>
      </c>
      <c r="C22" s="2" t="s">
        <v>35</v>
      </c>
      <c r="D22" s="73">
        <v>0</v>
      </c>
      <c r="E22" s="73" t="s">
        <v>36</v>
      </c>
      <c r="F22" s="73" t="s">
        <v>36</v>
      </c>
      <c r="G22" s="74" t="s">
        <v>36</v>
      </c>
      <c r="H22" s="74">
        <v>0</v>
      </c>
      <c r="I22" s="75" t="s">
        <v>87</v>
      </c>
      <c r="J22" s="76"/>
    </row>
    <row r="23" spans="1:10" ht="45.75" thickBot="1" x14ac:dyDescent="0.3">
      <c r="A23" s="11" t="s">
        <v>99</v>
      </c>
      <c r="B23" s="4" t="s">
        <v>59</v>
      </c>
      <c r="C23" s="105" t="s">
        <v>123</v>
      </c>
      <c r="D23" s="103">
        <f>D24+D26</f>
        <v>80.400000000000006</v>
      </c>
      <c r="E23" s="103">
        <f t="shared" ref="E23:H23" si="4">E24+E26</f>
        <v>80.400000000000006</v>
      </c>
      <c r="F23" s="103">
        <f t="shared" si="4"/>
        <v>80.400000000000006</v>
      </c>
      <c r="G23" s="103">
        <f t="shared" si="4"/>
        <v>40.6</v>
      </c>
      <c r="H23" s="103">
        <f t="shared" si="4"/>
        <v>40.6</v>
      </c>
      <c r="I23" s="104">
        <f>H23/E23</f>
        <v>0.50497512437810943</v>
      </c>
      <c r="J23" s="76" t="s">
        <v>147</v>
      </c>
    </row>
    <row r="24" spans="1:10" ht="32.25" customHeight="1" thickBot="1" x14ac:dyDescent="0.3">
      <c r="A24" s="11" t="s">
        <v>100</v>
      </c>
      <c r="B24" s="4" t="s">
        <v>59</v>
      </c>
      <c r="C24" s="57" t="s">
        <v>26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5" t="s">
        <v>87</v>
      </c>
      <c r="J24" s="76"/>
    </row>
    <row r="25" spans="1:10" ht="34.5" customHeight="1" thickBot="1" x14ac:dyDescent="0.3">
      <c r="A25" s="11" t="s">
        <v>117</v>
      </c>
      <c r="B25" s="4" t="s">
        <v>55</v>
      </c>
      <c r="C25" s="57" t="s">
        <v>27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5" t="s">
        <v>87</v>
      </c>
      <c r="J25" s="76"/>
    </row>
    <row r="26" spans="1:10" ht="33" customHeight="1" thickBot="1" x14ac:dyDescent="0.3">
      <c r="A26" s="11" t="s">
        <v>118</v>
      </c>
      <c r="B26" s="4" t="s">
        <v>59</v>
      </c>
      <c r="C26" s="57" t="s">
        <v>28</v>
      </c>
      <c r="D26" s="93">
        <f>SUM(D27:D29)</f>
        <v>80.400000000000006</v>
      </c>
      <c r="E26" s="93">
        <f t="shared" ref="E26:H26" si="5">SUM(E27:E29)</f>
        <v>80.400000000000006</v>
      </c>
      <c r="F26" s="93">
        <f t="shared" si="5"/>
        <v>80.400000000000006</v>
      </c>
      <c r="G26" s="93">
        <f>SUM(G27:G29)</f>
        <v>40.6</v>
      </c>
      <c r="H26" s="93">
        <f t="shared" si="5"/>
        <v>40.6</v>
      </c>
      <c r="I26" s="94">
        <f>H26/E26</f>
        <v>0.50497512437810943</v>
      </c>
      <c r="J26" s="76"/>
    </row>
    <row r="27" spans="1:10" ht="32.25" customHeight="1" thickBot="1" x14ac:dyDescent="0.3">
      <c r="A27" s="11" t="s">
        <v>119</v>
      </c>
      <c r="B27" s="4" t="s">
        <v>59</v>
      </c>
      <c r="C27" s="57" t="s">
        <v>30</v>
      </c>
      <c r="D27" s="93">
        <v>80.400000000000006</v>
      </c>
      <c r="E27" s="93">
        <v>80.400000000000006</v>
      </c>
      <c r="F27" s="93">
        <v>80.400000000000006</v>
      </c>
      <c r="G27" s="93">
        <v>40.6</v>
      </c>
      <c r="H27" s="93">
        <v>40.6</v>
      </c>
      <c r="I27" s="94">
        <f>H27/E27</f>
        <v>0.50497512437810943</v>
      </c>
      <c r="J27" s="76"/>
    </row>
    <row r="28" spans="1:10" ht="44.25" customHeight="1" thickBot="1" x14ac:dyDescent="0.3">
      <c r="A28" s="11" t="s">
        <v>120</v>
      </c>
      <c r="B28" s="4" t="s">
        <v>55</v>
      </c>
      <c r="C28" s="2" t="s">
        <v>32</v>
      </c>
      <c r="D28" s="77">
        <v>0</v>
      </c>
      <c r="E28" s="77">
        <v>0</v>
      </c>
      <c r="F28" s="77">
        <v>0</v>
      </c>
      <c r="G28" s="74">
        <v>0</v>
      </c>
      <c r="H28" s="74">
        <v>0</v>
      </c>
      <c r="I28" s="75" t="s">
        <v>87</v>
      </c>
      <c r="J28" s="76"/>
    </row>
    <row r="29" spans="1:10" ht="57.75" customHeight="1" thickBot="1" x14ac:dyDescent="0.3">
      <c r="A29" s="11" t="s">
        <v>121</v>
      </c>
      <c r="B29" s="4" t="s">
        <v>55</v>
      </c>
      <c r="C29" s="2" t="s">
        <v>34</v>
      </c>
      <c r="D29" s="77">
        <v>0</v>
      </c>
      <c r="E29" s="77">
        <v>0</v>
      </c>
      <c r="F29" s="77">
        <v>0</v>
      </c>
      <c r="G29" s="74">
        <v>0</v>
      </c>
      <c r="H29" s="74">
        <v>0</v>
      </c>
      <c r="I29" s="75" t="s">
        <v>87</v>
      </c>
      <c r="J29" s="76"/>
    </row>
    <row r="30" spans="1:10" ht="31.5" customHeight="1" thickBot="1" x14ac:dyDescent="0.3">
      <c r="A30" s="11" t="s">
        <v>122</v>
      </c>
      <c r="B30" s="4" t="s">
        <v>55</v>
      </c>
      <c r="C30" s="2" t="s">
        <v>35</v>
      </c>
      <c r="D30" s="74">
        <v>0</v>
      </c>
      <c r="E30" s="74" t="s">
        <v>36</v>
      </c>
      <c r="F30" s="74" t="s">
        <v>36</v>
      </c>
      <c r="G30" s="74" t="s">
        <v>36</v>
      </c>
      <c r="H30" s="74">
        <v>0</v>
      </c>
      <c r="I30" s="75" t="s">
        <v>87</v>
      </c>
      <c r="J30" s="76"/>
    </row>
    <row r="31" spans="1:10" ht="46.5" customHeight="1" thickBot="1" x14ac:dyDescent="0.3">
      <c r="A31" s="144" t="s">
        <v>37</v>
      </c>
      <c r="B31" s="145"/>
      <c r="C31" s="146"/>
      <c r="D31" s="97">
        <f>SUM(D32:D35)</f>
        <v>627.67449999999997</v>
      </c>
      <c r="E31" s="97">
        <f t="shared" ref="E31:H31" si="6">SUM(E32:E35)</f>
        <v>627.67449999999997</v>
      </c>
      <c r="F31" s="97">
        <f t="shared" si="6"/>
        <v>627.67449999999997</v>
      </c>
      <c r="G31" s="97">
        <f t="shared" si="6"/>
        <v>386.40000000000003</v>
      </c>
      <c r="H31" s="97">
        <f t="shared" si="6"/>
        <v>386.40000000000003</v>
      </c>
      <c r="I31" s="99">
        <f>H31/E31</f>
        <v>0.61560570008818272</v>
      </c>
      <c r="J31" s="88" t="s">
        <v>147</v>
      </c>
    </row>
    <row r="32" spans="1:10" ht="30.75" customHeight="1" thickBot="1" x14ac:dyDescent="0.3">
      <c r="A32" s="147" t="s">
        <v>26</v>
      </c>
      <c r="B32" s="148"/>
      <c r="C32" s="149"/>
      <c r="D32" s="98">
        <f>D8+D16+D24</f>
        <v>523.49599999999998</v>
      </c>
      <c r="E32" s="98">
        <f t="shared" ref="E32:H32" si="7">E8+E16+E24</f>
        <v>523.49599999999998</v>
      </c>
      <c r="F32" s="98">
        <f t="shared" si="7"/>
        <v>523.49599999999998</v>
      </c>
      <c r="G32" s="98">
        <f>G8+G16+G24</f>
        <v>306.20000000000005</v>
      </c>
      <c r="H32" s="98">
        <f t="shared" si="7"/>
        <v>306.20000000000005</v>
      </c>
      <c r="I32" s="100">
        <f>H32/E32</f>
        <v>0.58491373382031586</v>
      </c>
      <c r="J32" s="76"/>
    </row>
    <row r="33" spans="1:10" ht="35.25" customHeight="1" thickBot="1" x14ac:dyDescent="0.3">
      <c r="A33" s="147" t="s">
        <v>27</v>
      </c>
      <c r="B33" s="148"/>
      <c r="C33" s="149"/>
      <c r="D33" s="78">
        <v>0</v>
      </c>
      <c r="E33" s="78">
        <v>0</v>
      </c>
      <c r="F33" s="78">
        <v>0</v>
      </c>
      <c r="G33" s="78">
        <v>0</v>
      </c>
      <c r="H33" s="78">
        <v>0</v>
      </c>
      <c r="I33" s="79" t="s">
        <v>87</v>
      </c>
      <c r="J33" s="80"/>
    </row>
    <row r="34" spans="1:10" ht="31.5" customHeight="1" thickBot="1" x14ac:dyDescent="0.3">
      <c r="A34" s="147" t="s">
        <v>38</v>
      </c>
      <c r="B34" s="148"/>
      <c r="C34" s="149"/>
      <c r="D34" s="98">
        <f>D10+D18+D26</f>
        <v>104.17850000000001</v>
      </c>
      <c r="E34" s="98">
        <f t="shared" ref="E34:H34" si="8">E10+E18+E26</f>
        <v>104.17850000000001</v>
      </c>
      <c r="F34" s="98">
        <f t="shared" si="8"/>
        <v>104.17850000000001</v>
      </c>
      <c r="G34" s="98">
        <f t="shared" si="8"/>
        <v>80.2</v>
      </c>
      <c r="H34" s="98">
        <f t="shared" si="8"/>
        <v>80.2</v>
      </c>
      <c r="I34" s="100">
        <f>H34/E34</f>
        <v>0.76983254702265813</v>
      </c>
      <c r="J34" s="78"/>
    </row>
    <row r="35" spans="1:10" ht="32.25" customHeight="1" thickBot="1" x14ac:dyDescent="0.3">
      <c r="A35" s="150" t="s">
        <v>35</v>
      </c>
      <c r="B35" s="151"/>
      <c r="C35" s="152"/>
      <c r="D35" s="78">
        <v>0</v>
      </c>
      <c r="E35" s="78" t="s">
        <v>36</v>
      </c>
      <c r="F35" s="78" t="s">
        <v>36</v>
      </c>
      <c r="G35" s="78" t="s">
        <v>36</v>
      </c>
      <c r="H35" s="78">
        <v>0</v>
      </c>
      <c r="I35" s="79" t="s">
        <v>87</v>
      </c>
      <c r="J35" s="80"/>
    </row>
  </sheetData>
  <mergeCells count="12">
    <mergeCell ref="A31:C31"/>
    <mergeCell ref="A32:C32"/>
    <mergeCell ref="A33:C33"/>
    <mergeCell ref="A34:C34"/>
    <mergeCell ref="A35:C35"/>
    <mergeCell ref="J3:J4"/>
    <mergeCell ref="I3:I4"/>
    <mergeCell ref="A3:A4"/>
    <mergeCell ref="B3:B4"/>
    <mergeCell ref="C3:C4"/>
    <mergeCell ref="D3:F3"/>
    <mergeCell ref="G3:H3"/>
  </mergeCells>
  <printOptions horizontalCentered="1"/>
  <pageMargins left="0.51181102362204722" right="0.51181102362204722" top="0.35433070866141736" bottom="0.43307086614173229" header="0.11811023622047245" footer="0.11811023622047245"/>
  <pageSetup paperSize="9" scale="74" fitToHeight="2" orientation="landscape" r:id="rId1"/>
  <ignoredErrors>
    <ignoredError sqref="D10 H10 D18 H18 D26 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554D62E5-8655-4372-B5CF-AC1E6A936F6D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F091EDC7-B97B-4B63-A5AF-0B170122DC09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78E3D368-D08F-4550-BDC9-A88D22F7C3AB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A24D61CD-9EB5-43FE-BBF7-57E89DECDACF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7C04304B-F150-4206-85FF-68FF97DB12DC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B6:B14</xm:sqref>
        </x14:conditionalFormatting>
        <x14:conditionalFormatting xmlns:xm="http://schemas.microsoft.com/office/excel/2006/main">
          <x14:cfRule type="containsText" priority="11" operator="containsText" id="{420046FF-4EC7-4C15-92E4-E5AE08741319}">
            <xm:f>NOT(ISERROR(SEARCH('Проверка данных'!$E$1,B23)))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73D143FC-3793-4B92-A4E3-4D21F2DBED26}">
            <xm:f>NOT(ISERROR(SEARCH('Проверка данных'!$D$1,B23)))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ED67E3D6-2A82-4903-B6FF-D3C2CAAA3759}">
            <xm:f>NOT(ISERROR(SEARCH('Проверка данных'!$C$1,B23)))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04343326-2EAB-4293-9B60-2F8D3940015A}">
            <xm:f>NOT(ISERROR(SEARCH('Проверка данных'!$B$1,B23)))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D517192B-7676-434F-8257-13071380A4BA}">
            <xm:f>NOT(ISERROR(SEARCH('Проверка данных'!$A$1,B23)))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B23:B30</xm:sqref>
        </x14:conditionalFormatting>
        <x14:conditionalFormatting xmlns:xm="http://schemas.microsoft.com/office/excel/2006/main">
          <x14:cfRule type="containsText" priority="1" operator="containsText" id="{7AEF82C7-0051-4C22-87AF-4F2EC5966B23}">
            <xm:f>NOT(ISERROR(SEARCH('Проверка данных'!$E$1,B15)))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53697057-E3E5-4143-B489-E7974D3B630D}">
            <xm:f>NOT(ISERROR(SEARCH('Проверка данных'!$D$1,B15)))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C94CA671-4243-4820-9E07-CE6E6CA5A474}">
            <xm:f>NOT(ISERROR(SEARCH('Проверка данных'!$C$1,B15)))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8EDCF441-2BFD-4854-9EBF-A640AD81288B}">
            <xm:f>NOT(ISERROR(SEARCH('Проверка данных'!$B$1,B15)))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BDC8865E-2964-43E4-A1DB-A2511BFD2EF6}">
            <xm:f>NOT(ISERROR(SEARCH('Проверка данных'!$A$1,B15)))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B15:B22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B6:B30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I18"/>
  <sheetViews>
    <sheetView zoomScaleNormal="100" workbookViewId="0">
      <selection activeCell="K19" sqref="K19"/>
    </sheetView>
  </sheetViews>
  <sheetFormatPr defaultRowHeight="15" x14ac:dyDescent="0.25"/>
  <cols>
    <col min="1" max="1" width="8.5703125" customWidth="1"/>
    <col min="3" max="3" width="12.5703125" customWidth="1"/>
    <col min="4" max="4" width="48.7109375" customWidth="1"/>
    <col min="5" max="6" width="13.42578125" customWidth="1"/>
    <col min="7" max="7" width="30.5703125" customWidth="1"/>
    <col min="8" max="8" width="40.7109375" customWidth="1"/>
  </cols>
  <sheetData>
    <row r="1" spans="1:9" ht="19.5" customHeight="1" thickBot="1" x14ac:dyDescent="0.3">
      <c r="A1" s="155" t="s">
        <v>74</v>
      </c>
      <c r="B1" s="156"/>
      <c r="C1" s="156"/>
      <c r="D1" s="156"/>
      <c r="E1" s="156"/>
      <c r="F1" s="156"/>
      <c r="G1" s="156"/>
      <c r="H1" s="87"/>
    </row>
    <row r="2" spans="1:9" ht="16.5" thickTop="1" thickBot="1" x14ac:dyDescent="0.3"/>
    <row r="3" spans="1:9" ht="42" customHeight="1" thickBot="1" x14ac:dyDescent="0.3">
      <c r="A3" s="122" t="s">
        <v>0</v>
      </c>
      <c r="B3" s="128" t="s">
        <v>62</v>
      </c>
      <c r="C3" s="128" t="s">
        <v>1</v>
      </c>
      <c r="D3" s="122" t="s">
        <v>39</v>
      </c>
      <c r="E3" s="157" t="s">
        <v>40</v>
      </c>
      <c r="F3" s="158"/>
      <c r="G3" s="122" t="s">
        <v>41</v>
      </c>
      <c r="H3" s="122" t="s">
        <v>11</v>
      </c>
    </row>
    <row r="4" spans="1:9" ht="33.75" customHeight="1" thickBot="1" x14ac:dyDescent="0.3">
      <c r="A4" s="123"/>
      <c r="B4" s="129"/>
      <c r="C4" s="129"/>
      <c r="D4" s="123"/>
      <c r="E4" s="81" t="s">
        <v>42</v>
      </c>
      <c r="F4" s="81" t="s">
        <v>43</v>
      </c>
      <c r="G4" s="123"/>
      <c r="H4" s="123"/>
    </row>
    <row r="5" spans="1:9" ht="81" customHeight="1" thickBot="1" x14ac:dyDescent="0.3">
      <c r="A5" s="9">
        <v>1</v>
      </c>
      <c r="B5" s="9"/>
      <c r="C5" s="4" t="s">
        <v>55</v>
      </c>
      <c r="D5" s="3" t="s">
        <v>131</v>
      </c>
      <c r="E5" s="82"/>
      <c r="F5" s="83"/>
      <c r="G5" s="84"/>
      <c r="H5" s="84" t="s">
        <v>138</v>
      </c>
      <c r="I5" s="22"/>
    </row>
    <row r="6" spans="1:9" ht="79.5" customHeight="1" thickBot="1" x14ac:dyDescent="0.3">
      <c r="A6" s="5" t="s">
        <v>25</v>
      </c>
      <c r="B6" s="4" t="s">
        <v>90</v>
      </c>
      <c r="C6" s="4" t="s">
        <v>56</v>
      </c>
      <c r="D6" s="101" t="s">
        <v>91</v>
      </c>
      <c r="E6" s="85">
        <v>43814</v>
      </c>
      <c r="F6" s="85">
        <v>43814</v>
      </c>
      <c r="G6" s="55" t="s">
        <v>93</v>
      </c>
      <c r="H6" s="61" t="s">
        <v>139</v>
      </c>
    </row>
    <row r="7" spans="1:9" ht="63.75" customHeight="1" thickBot="1" x14ac:dyDescent="0.3">
      <c r="A7" s="7" t="s">
        <v>52</v>
      </c>
      <c r="B7" s="4" t="s">
        <v>90</v>
      </c>
      <c r="C7" s="4" t="s">
        <v>55</v>
      </c>
      <c r="D7" s="58" t="s">
        <v>92</v>
      </c>
      <c r="E7" s="85">
        <v>43474</v>
      </c>
      <c r="F7" s="85">
        <v>43482</v>
      </c>
      <c r="G7" s="55" t="s">
        <v>93</v>
      </c>
      <c r="H7" s="61" t="s">
        <v>140</v>
      </c>
    </row>
    <row r="8" spans="1:9" ht="55.5" customHeight="1" thickBot="1" x14ac:dyDescent="0.3">
      <c r="A8" s="8" t="s">
        <v>44</v>
      </c>
      <c r="B8" s="4" t="s">
        <v>90</v>
      </c>
      <c r="C8" s="4" t="s">
        <v>56</v>
      </c>
      <c r="D8" s="58" t="s">
        <v>95</v>
      </c>
      <c r="E8" s="85">
        <v>43709</v>
      </c>
      <c r="F8" s="85">
        <v>43709</v>
      </c>
      <c r="G8" s="55" t="s">
        <v>93</v>
      </c>
      <c r="H8" s="61"/>
    </row>
    <row r="9" spans="1:9" ht="56.25" customHeight="1" thickBot="1" x14ac:dyDescent="0.3">
      <c r="A9" s="8" t="s">
        <v>50</v>
      </c>
      <c r="B9" s="4" t="s">
        <v>90</v>
      </c>
      <c r="C9" s="4" t="s">
        <v>56</v>
      </c>
      <c r="D9" s="58" t="s">
        <v>94</v>
      </c>
      <c r="E9" s="85">
        <v>43709</v>
      </c>
      <c r="F9" s="85">
        <v>43709</v>
      </c>
      <c r="G9" s="55" t="s">
        <v>93</v>
      </c>
      <c r="H9" s="61"/>
    </row>
    <row r="10" spans="1:9" ht="71.25" customHeight="1" thickBot="1" x14ac:dyDescent="0.3">
      <c r="A10" s="5" t="s">
        <v>54</v>
      </c>
      <c r="B10" s="4" t="s">
        <v>90</v>
      </c>
      <c r="C10" s="4" t="s">
        <v>56</v>
      </c>
      <c r="D10" s="101" t="s">
        <v>96</v>
      </c>
      <c r="E10" s="85">
        <v>43814</v>
      </c>
      <c r="F10" s="85">
        <v>43814</v>
      </c>
      <c r="G10" s="55" t="s">
        <v>93</v>
      </c>
      <c r="H10" s="89" t="s">
        <v>141</v>
      </c>
    </row>
    <row r="11" spans="1:9" ht="70.5" customHeight="1" thickBot="1" x14ac:dyDescent="0.3">
      <c r="A11" s="5" t="s">
        <v>98</v>
      </c>
      <c r="B11" s="4" t="s">
        <v>90</v>
      </c>
      <c r="C11" s="4" t="s">
        <v>55</v>
      </c>
      <c r="D11" s="58" t="s">
        <v>97</v>
      </c>
      <c r="E11" s="85">
        <v>43497</v>
      </c>
      <c r="F11" s="85">
        <v>43500</v>
      </c>
      <c r="G11" s="55" t="s">
        <v>93</v>
      </c>
      <c r="H11" s="92" t="s">
        <v>132</v>
      </c>
    </row>
    <row r="12" spans="1:9" ht="82.5" customHeight="1" thickBot="1" x14ac:dyDescent="0.3">
      <c r="A12" s="5" t="s">
        <v>107</v>
      </c>
      <c r="B12" s="4" t="s">
        <v>90</v>
      </c>
      <c r="C12" s="4" t="s">
        <v>55</v>
      </c>
      <c r="D12" s="58" t="s">
        <v>144</v>
      </c>
      <c r="E12" s="85">
        <v>43474</v>
      </c>
      <c r="F12" s="85">
        <v>43482</v>
      </c>
      <c r="G12" s="55" t="s">
        <v>93</v>
      </c>
      <c r="H12" s="61" t="s">
        <v>140</v>
      </c>
    </row>
    <row r="13" spans="1:9" ht="57.75" customHeight="1" thickBot="1" x14ac:dyDescent="0.3">
      <c r="A13" s="5" t="s">
        <v>99</v>
      </c>
      <c r="B13" s="4" t="s">
        <v>90</v>
      </c>
      <c r="C13" s="4" t="s">
        <v>56</v>
      </c>
      <c r="D13" s="101" t="s">
        <v>127</v>
      </c>
      <c r="E13" s="85">
        <v>43466</v>
      </c>
      <c r="F13" s="85">
        <v>43830</v>
      </c>
      <c r="G13" s="55" t="s">
        <v>93</v>
      </c>
      <c r="H13" s="61"/>
    </row>
    <row r="14" spans="1:9" ht="57.75" customHeight="1" thickBot="1" x14ac:dyDescent="0.3">
      <c r="A14" s="5" t="s">
        <v>100</v>
      </c>
      <c r="B14" s="4" t="s">
        <v>90</v>
      </c>
      <c r="C14" s="4" t="s">
        <v>55</v>
      </c>
      <c r="D14" s="58" t="s">
        <v>142</v>
      </c>
      <c r="E14" s="85">
        <v>43475</v>
      </c>
      <c r="F14" s="85">
        <v>43475</v>
      </c>
      <c r="G14" s="55" t="s">
        <v>93</v>
      </c>
      <c r="H14" s="61" t="s">
        <v>143</v>
      </c>
    </row>
    <row r="15" spans="1:9" ht="82.5" customHeight="1" thickBot="1" x14ac:dyDescent="0.3">
      <c r="A15" s="5" t="s">
        <v>117</v>
      </c>
      <c r="B15" s="4" t="s">
        <v>90</v>
      </c>
      <c r="C15" s="4" t="s">
        <v>56</v>
      </c>
      <c r="D15" s="58" t="s">
        <v>128</v>
      </c>
      <c r="E15" s="85">
        <v>43466</v>
      </c>
      <c r="F15" s="85">
        <v>43830</v>
      </c>
      <c r="G15" s="55" t="s">
        <v>93</v>
      </c>
      <c r="H15" s="61" t="s">
        <v>145</v>
      </c>
    </row>
    <row r="16" spans="1:9" ht="57.75" customHeight="1" thickBot="1" x14ac:dyDescent="0.3">
      <c r="A16" s="8" t="s">
        <v>124</v>
      </c>
      <c r="B16" s="4" t="s">
        <v>90</v>
      </c>
      <c r="C16" s="4" t="s">
        <v>56</v>
      </c>
      <c r="D16" s="101" t="s">
        <v>101</v>
      </c>
      <c r="E16" s="86">
        <v>43814</v>
      </c>
      <c r="F16" s="86">
        <v>43814</v>
      </c>
      <c r="G16" s="56" t="s">
        <v>104</v>
      </c>
      <c r="H16" s="61"/>
    </row>
    <row r="17" spans="1:8" ht="55.5" customHeight="1" thickBot="1" x14ac:dyDescent="0.3">
      <c r="A17" s="5" t="s">
        <v>125</v>
      </c>
      <c r="B17" s="4" t="s">
        <v>90</v>
      </c>
      <c r="C17" s="4" t="s">
        <v>56</v>
      </c>
      <c r="D17" s="58" t="s">
        <v>102</v>
      </c>
      <c r="E17" s="86">
        <v>43814</v>
      </c>
      <c r="F17" s="86">
        <v>43814</v>
      </c>
      <c r="G17" s="56" t="s">
        <v>104</v>
      </c>
      <c r="H17" s="153" t="s">
        <v>146</v>
      </c>
    </row>
    <row r="18" spans="1:8" ht="60.75" customHeight="1" thickBot="1" x14ac:dyDescent="0.3">
      <c r="A18" s="5" t="s">
        <v>126</v>
      </c>
      <c r="B18" s="4" t="s">
        <v>90</v>
      </c>
      <c r="C18" s="4" t="s">
        <v>56</v>
      </c>
      <c r="D18" s="58" t="s">
        <v>103</v>
      </c>
      <c r="E18" s="86" t="s">
        <v>114</v>
      </c>
      <c r="F18" s="86" t="s">
        <v>114</v>
      </c>
      <c r="G18" s="56" t="s">
        <v>104</v>
      </c>
      <c r="H18" s="154"/>
    </row>
  </sheetData>
  <mergeCells count="9">
    <mergeCell ref="H17:H18"/>
    <mergeCell ref="A1:G1"/>
    <mergeCell ref="G3:G4"/>
    <mergeCell ref="H3:H4"/>
    <mergeCell ref="A3:A4"/>
    <mergeCell ref="B3:B4"/>
    <mergeCell ref="C3:C4"/>
    <mergeCell ref="D3:D4"/>
    <mergeCell ref="E3:F3"/>
  </mergeCells>
  <dataValidations count="1">
    <dataValidation type="date" allowBlank="1" showInputMessage="1" showErrorMessage="1" sqref="E6:F10">
      <formula1>43101</formula1>
      <formula2>46023</formula2>
    </dataValidation>
  </dataValidations>
  <printOptions horizontalCentered="1"/>
  <pageMargins left="0.35433070866141736" right="0.35433070866141736" top="0.35433070866141736" bottom="0.43307086614173229" header="0.11811023622047245" footer="0.11811023622047245"/>
  <pageSetup paperSize="9" scale="79" fitToHeight="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1" operator="containsText" id="{DDF6B161-1F37-4F58-A42B-D18A7F0569E4}">
            <xm:f>NOT(ISERROR(SEARCH('Проверка данных'!$E$1,C5)))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42" operator="containsText" id="{B41F821A-ED68-4C41-B96F-AF04DF8531A1}">
            <xm:f>NOT(ISERROR(SEARCH('Проверка данных'!$D$1,C5)))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43" operator="containsText" id="{246C719E-AA68-4675-9A91-6F9E38ED8F89}">
            <xm:f>NOT(ISERROR(SEARCH('Проверка данных'!$C$1,C5)))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4" operator="containsText" id="{C8AE66FD-899A-4E95-8B9E-D73D832F6CDF}">
            <xm:f>NOT(ISERROR(SEARCH('Проверка данных'!$B$1,C5)))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45" operator="containsText" id="{1A3B10A5-4D8C-4E81-AEC8-FDBA1463012F}">
            <xm:f>NOT(ISERROR(SEARCH('Проверка данных'!$A$1,C5)))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C5:C10</xm:sqref>
        </x14:conditionalFormatting>
        <x14:conditionalFormatting xmlns:xm="http://schemas.microsoft.com/office/excel/2006/main">
          <x14:cfRule type="containsText" priority="6" operator="containsText" id="{4F49E09C-0B1B-4CD5-819A-3E242DEAD148}">
            <xm:f>NOT(ISERROR(SEARCH('Проверка данных'!$E$1,C18)))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" operator="containsText" id="{AD868716-FCE4-4B7B-9AF4-D378FE880CF2}">
            <xm:f>NOT(ISERROR(SEARCH('Проверка данных'!$D$1,C18)))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" operator="containsText" id="{F9A213FD-7125-4F4A-80BC-9A0DDD406B5B}">
            <xm:f>NOT(ISERROR(SEARCH('Проверка данных'!$C$1,C18)))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9" operator="containsText" id="{5CE1654F-19FF-4701-8F90-3753DA9D3EA8}">
            <xm:f>NOT(ISERROR(SEARCH('Проверка данных'!$B$1,C18)))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F128A248-7FD7-4AFF-82D2-643D35BE5AB4}">
            <xm:f>NOT(ISERROR(SEARCH('Проверка данных'!$A$1,C18)))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containsText" priority="31" operator="containsText" id="{770A5770-BDB0-46C7-9264-38B446E91AB6}">
            <xm:f>NOT(ISERROR(SEARCH('Проверка данных'!$E$1,C11)))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2" operator="containsText" id="{F9031AE7-0511-48D5-8F46-30E58E59297A}">
            <xm:f>NOT(ISERROR(SEARCH('Проверка данных'!$D$1,C11)))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3" operator="containsText" id="{FE957E61-280D-4433-846D-4EFF3B1B4B15}">
            <xm:f>NOT(ISERROR(SEARCH('Проверка данных'!$C$1,C11)))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6D08CED8-61A1-471A-9802-066709A4411F}">
            <xm:f>NOT(ISERROR(SEARCH('Проверка данных'!$B$1,C11)))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91BD7431-A8D3-4887-AE7C-913F18E58C43}">
            <xm:f>NOT(ISERROR(SEARCH('Проверка данных'!$A$1,C11)))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C11:C12</xm:sqref>
        </x14:conditionalFormatting>
        <x14:conditionalFormatting xmlns:xm="http://schemas.microsoft.com/office/excel/2006/main">
          <x14:cfRule type="containsText" priority="16" operator="containsText" id="{245B66FB-58EE-4019-B0B7-57B559BAFEB3}">
            <xm:f>NOT(ISERROR(SEARCH('Проверка данных'!$E$1,C16)))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613CC537-9021-4957-9404-BC612E38BE49}">
            <xm:f>NOT(ISERROR(SEARCH('Проверка данных'!$D$1,C16)))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6F650FCA-4D6C-4559-A4DE-E6B24D065E5A}">
            <xm:f>NOT(ISERROR(SEARCH('Проверка данных'!$C$1,C16)))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2A6F226C-E3B4-4A8D-92B0-468DE88BA2EA}">
            <xm:f>NOT(ISERROR(SEARCH('Проверка данных'!$B$1,C16)))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61634D89-D39F-4DE2-A596-ECA485CC3A65}">
            <xm:f>NOT(ISERROR(SEARCH('Проверка данных'!$A$1,C16)))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containsText" priority="11" operator="containsText" id="{B74EA9F1-AD2C-419B-9570-49AE7AD18D05}">
            <xm:f>NOT(ISERROR(SEARCH('Проверка данных'!$E$1,C17)))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FCD0EFF6-2865-4142-B966-FD5CBC56F878}">
            <xm:f>NOT(ISERROR(SEARCH('Проверка данных'!$D$1,C17)))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509C2564-C00B-41B8-86E6-6CB42FF26843}">
            <xm:f>NOT(ISERROR(SEARCH('Проверка данных'!$C$1,C17)))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BAB72F15-58AF-44B9-A262-4FB210EF423E}">
            <xm:f>NOT(ISERROR(SEARCH('Проверка данных'!$B$1,C17)))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832AEB09-0DB2-431E-A84B-42EE5B5BF42C}">
            <xm:f>NOT(ISERROR(SEARCH('Проверка данных'!$A$1,C17)))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containsText" priority="1" operator="containsText" id="{D60F61E0-3E5C-4CCB-87E6-1B86679CDE7D}">
            <xm:f>NOT(ISERROR(SEARCH('Проверка данных'!$E$1,C13)))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0067CBC7-D167-4428-9696-471E00349193}">
            <xm:f>NOT(ISERROR(SEARCH('Проверка данных'!$D$1,C13)))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6DC6D1CF-41E4-441F-AD8F-F500B5A8D8DB}">
            <xm:f>NOT(ISERROR(SEARCH('Проверка данных'!$C$1,C13)))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2BA326C5-7A17-4A34-9FFA-14E06C0CF728}">
            <xm:f>NOT(ISERROR(SEARCH('Проверка данных'!$B$1,C13)))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C0DB0E4D-9898-41F2-B132-FBF7F4665B02}">
            <xm:f>NOT(ISERROR(SEARCH('Проверка данных'!$A$1,C13)))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C13:C15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C5:C18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6"/>
  <sheetViews>
    <sheetView workbookViewId="0">
      <selection activeCell="A6" sqref="A6"/>
    </sheetView>
  </sheetViews>
  <sheetFormatPr defaultRowHeight="15" x14ac:dyDescent="0.25"/>
  <cols>
    <col min="1" max="1" width="14.28515625" customWidth="1"/>
    <col min="2" max="2" width="14.85546875" customWidth="1"/>
    <col min="3" max="3" width="14.42578125" customWidth="1"/>
    <col min="4" max="4" width="14.28515625" customWidth="1"/>
    <col min="5" max="5" width="15.28515625" customWidth="1"/>
    <col min="6" max="6" width="18.42578125" customWidth="1"/>
    <col min="8" max="8" width="15.42578125" customWidth="1"/>
    <col min="10" max="10" width="13.5703125" customWidth="1"/>
  </cols>
  <sheetData>
    <row r="1" spans="1:10" ht="40.5" customHeight="1" x14ac:dyDescent="0.25">
      <c r="A1" s="21" t="s">
        <v>55</v>
      </c>
      <c r="B1" s="21" t="s">
        <v>59</v>
      </c>
      <c r="C1" s="21" t="s">
        <v>58</v>
      </c>
      <c r="D1" s="21" t="s">
        <v>57</v>
      </c>
      <c r="E1" s="21" t="s">
        <v>56</v>
      </c>
      <c r="G1" s="16"/>
      <c r="I1" s="18"/>
    </row>
    <row r="2" spans="1:10" ht="15" customHeight="1" x14ac:dyDescent="0.25">
      <c r="A2" s="21"/>
      <c r="C2" s="16"/>
      <c r="D2" s="21"/>
      <c r="E2" s="16"/>
      <c r="F2" s="21"/>
      <c r="G2" s="16"/>
      <c r="H2" s="21"/>
      <c r="I2" s="17"/>
      <c r="J2" s="21"/>
    </row>
    <row r="3" spans="1:10" ht="15.75" x14ac:dyDescent="0.25">
      <c r="A3" s="19"/>
      <c r="B3" s="20"/>
      <c r="C3" s="19"/>
      <c r="D3" s="20"/>
      <c r="E3" s="20"/>
      <c r="F3" s="20"/>
      <c r="G3" s="19"/>
      <c r="H3" s="20"/>
      <c r="I3" s="20"/>
      <c r="J3" s="20"/>
    </row>
    <row r="6" spans="1:10" x14ac:dyDescent="0.25">
      <c r="A6" s="42" t="s">
        <v>75</v>
      </c>
      <c r="B6" s="42" t="s">
        <v>76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Титульный лист</vt:lpstr>
      <vt:lpstr>Ключевые риски</vt:lpstr>
      <vt:lpstr>Цели и показатели</vt:lpstr>
      <vt:lpstr>Исполнение бюджета</vt:lpstr>
      <vt:lpstr>Результаты, КТ и мероприятия</vt:lpstr>
      <vt:lpstr>Проверка данных</vt:lpstr>
      <vt:lpstr>'Результаты, КТ и мероприятия'!_ftn1</vt:lpstr>
      <vt:lpstr>'Результаты, КТ и мероприятия'!_ftnref1</vt:lpstr>
      <vt:lpstr>'Исполнение бюджета'!Область_печати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2019-08-30T08:38:38Z</dcterms:modified>
</cp:coreProperties>
</file>